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35.xml" ContentType="application/vnd.openxmlformats-officedocument.drawingml.chart+xml"/>
  <Override PartName="/xl/charts/chart32.xml" ContentType="application/vnd.openxmlformats-officedocument.drawingml.chart+xml"/>
  <Override PartName="/xl/charts/chart31.xml" ContentType="application/vnd.openxmlformats-officedocument.drawingml.chart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94" firstSheet="0" activeTab="2"/>
  </bookViews>
  <sheets>
    <sheet name="Participant information" sheetId="1" state="visible" r:id="rId2"/>
    <sheet name="Lossless compression" sheetId="2" state="visible" r:id="rId3"/>
    <sheet name="Lossy_compression" sheetId="3" state="visible" r:id="rId4"/>
    <sheet name="Lossy_compression_F04" sheetId="4" state="visible" r:id="rId5"/>
    <sheet name="Lossy_compression_F44" sheetId="5" state="visible" r:id="rId6"/>
  </sheets>
  <calcPr iterateCount="100" refMode="A1" iterate="false" iterateDelta="0.0001"/>
</workbook>
</file>

<file path=xl/sharedStrings.xml><?xml version="1.0" encoding="utf-8"?>
<sst xmlns="http://schemas.openxmlformats.org/spreadsheetml/2006/main" count="414" uniqueCount="122">
  <si>
    <t>Participant</t>
  </si>
  <si>
    <t>JCfP document no.</t>
  </si>
  <si>
    <t>Contact</t>
  </si>
  <si>
    <t>Email</t>
  </si>
  <si>
    <t>Tool name</t>
  </si>
  <si>
    <t>Tool version</t>
  </si>
  <si>
    <t>Lossless (Y/N)</t>
  </si>
  <si>
    <t>Lossy (Y/N)</t>
  </si>
  <si>
    <t>Sanger</t>
  </si>
  <si>
    <t>mXXXXX</t>
  </si>
  <si>
    <t>James Bonfield</t>
  </si>
  <si>
    <t>jkb@sanger.ac.uk</t>
  </si>
  <si>
    <t>CRAM/1k</t>
  </si>
  <si>
    <t>Y</t>
  </si>
  <si>
    <t>N</t>
  </si>
  <si>
    <t>CRAM/10k</t>
  </si>
  <si>
    <t>CRAM/100k</t>
  </si>
  <si>
    <t>CRAM+bsc/1k</t>
  </si>
  <si>
    <t>CRAM+bsc/10k</t>
  </si>
  <si>
    <t>CRAM+bsc/100k</t>
  </si>
  <si>
    <t>CRAM+fqz/1k</t>
  </si>
  <si>
    <t>CRAM+fqz/10k</t>
  </si>
  <si>
    <t>CRAM+fqz/100k</t>
  </si>
  <si>
    <t>CRAM/10k with dedup</t>
  </si>
  <si>
    <t>CRAM/10k – lossless</t>
  </si>
  <si>
    <t>Crumble -1 + CRAM/10k, rANS1</t>
  </si>
  <si>
    <t>Crumble -1 + CRAM/100k, fqz</t>
  </si>
  <si>
    <t>Crumble -9 + CRAM/10k, rANS1</t>
  </si>
  <si>
    <t>Crumble -9 + CRAM/100k, fqz</t>
  </si>
  <si>
    <t>Crumble -9 -p8 + CRAM/10k, rANS1</t>
  </si>
  <si>
    <t>Crumble -9 -p8 + CRAM/100k, fqz</t>
  </si>
  <si>
    <t>Raw reads</t>
  </si>
  <si>
    <t>Aligned reads</t>
  </si>
  <si>
    <t>07</t>
  </si>
  <si>
    <t>08</t>
  </si>
  <si>
    <t>09</t>
  </si>
  <si>
    <t>Description of any other features provided by the compression method</t>
  </si>
  <si>
    <t>Uncompressed QV size (B)</t>
  </si>
  <si>
    <t>N/A</t>
  </si>
  <si>
    <t>Default CRAM (rANS1) with 1,000 seqs per slice (random access granularity)</t>
  </si>
  <si>
    <t>Default CRAM (rANS1) with 10,000 seqs per slice</t>
  </si>
  <si>
    <t>Default CRAM (rANS1) with 100,000 seqs per slice</t>
  </si>
  <si>
    <t>CRAM + bsc codec</t>
  </si>
  <si>
    <t>CRAM + fqzcomp codec (including dedup)</t>
  </si>
  <si>
    <t>10,000 seqs per slice, default CRAM (rANS1) but with quality dedup</t>
  </si>
  <si>
    <t>Size (B)</t>
  </si>
  <si>
    <t>Chromosome 11</t>
  </si>
  <si>
    <t>Chromosome 20</t>
  </si>
  <si>
    <t>theta=90.0</t>
  </si>
  <si>
    <t>theta=99.0</t>
  </si>
  <si>
    <t>theta=99.9</t>
  </si>
  <si>
    <t>theta=100.0</t>
  </si>
  <si>
    <t>S</t>
  </si>
  <si>
    <t>P</t>
  </si>
  <si>
    <t>F</t>
  </si>
  <si>
    <t>Uncompressed</t>
  </si>
  <si>
    <t>Uncompressed filtered (0xF44)</t>
  </si>
  <si>
    <t>Aligned QVs filtered with 0xF44</t>
  </si>
  <si>
    <t>Unfiltered; see doc for timings.</t>
  </si>
  <si>
    <t>All Q30</t>
  </si>
  <si>
    <t>See also the doc for reduced depth (10x) figures.</t>
  </si>
  <si>
    <t>11, chromosome 11</t>
  </si>
  <si>
    <t>11, chromosome 20</t>
  </si>
  <si>
    <t>12, chromosome 11</t>
  </si>
  <si>
    <t>12, chromosome 20</t>
  </si>
  <si>
    <t>Sensitivity/Recall</t>
  </si>
  <si>
    <t>Precision</t>
  </si>
  <si>
    <t>F-score</t>
  </si>
  <si>
    <t>Threshold 90.0;  default CRAM is 10k reads/slice and rANS order-1 codec</t>
  </si>
  <si>
    <t>Threshold 99.0</t>
  </si>
  <si>
    <t>Threshold 99.9</t>
  </si>
  <si>
    <t>Threshold 100.0</t>
  </si>
  <si>
    <t>Threshold 90.0;  10k reads/slice and rANS order-1 codec</t>
  </si>
  <si>
    <t>Threshold 90.0; 100k reads/slice and fqzcomp codec</t>
  </si>
  <si>
    <t>No-loss</t>
  </si>
  <si>
    <t>All q20</t>
  </si>
  <si>
    <t>All q30</t>
  </si>
  <si>
    <t>All q40</t>
  </si>
  <si>
    <t>Crumble-1</t>
  </si>
  <si>
    <t>Crumble-9</t>
  </si>
  <si>
    <t>Crumble-9p8</t>
  </si>
  <si>
    <t>QS size</t>
  </si>
  <si>
    <t>99.9 F-score</t>
  </si>
  <si>
    <t>Recall</t>
  </si>
  <si>
    <t>NB: half depth data with single end only due to incorrect samtools view -F parameter</t>
  </si>
  <si>
    <t>My calculations appear to be 2845105400 and 1292621755 for sizes; perhaps subtleties in alignments?</t>
  </si>
  <si>
    <t>For all methods below, see doc XXXXXX; size is uncompressed bytes</t>
  </si>
  <si>
    <t>Crumble -9 (+CRAM)</t>
  </si>
  <si>
    <t>Crumble -9, 90.0 recal; default CRAM v3 encoding</t>
  </si>
  <si>
    <t>Crumble -9, 99.0 recal</t>
  </si>
  <si>
    <t>Crumble -9, 99.9 recal</t>
  </si>
  <si>
    <t>Crumble -9, 100.0 recal</t>
  </si>
  <si>
    <t>Crumble -9 (+CRAM fqz)</t>
  </si>
  <si>
    <t>Crumble -9, 90.0 recal, with -s 100000 &amp; fqz module</t>
  </si>
  <si>
    <t>Crumble -9, 99.0 recal, with -s 100000 &amp; fqz module</t>
  </si>
  <si>
    <t>Crumble -9, 99.9 recal, with -s 100000 &amp; fqz module</t>
  </si>
  <si>
    <t>Crumble -9, 100.0 recal, with -s 100000 &amp; fqz module</t>
  </si>
  <si>
    <t>Crumble -1 (+CRAM fqz)</t>
  </si>
  <si>
    <t>Crumble -1, 90.0 recal, with -s 100000 &amp; fqz module</t>
  </si>
  <si>
    <t>Crumble -1, 99.0 recal, with -s 100000 &amp; fqz module</t>
  </si>
  <si>
    <t>Crumble -1, 99.9 recal, with -s 100000 &amp; fqz module</t>
  </si>
  <si>
    <t>Crumble -1, 100.0 recal, with -s 100000 &amp; fqz module</t>
  </si>
  <si>
    <t>Default CRAM lossless</t>
  </si>
  <si>
    <t>Lossless 90.0 recal; default CRAM v3 encoding</t>
  </si>
  <si>
    <t>Lossless 99.0 recal</t>
  </si>
  <si>
    <t>Lossless 99.9 recal</t>
  </si>
  <si>
    <t>Lossless 100.0 recall</t>
  </si>
  <si>
    <t>Crumble -9 (+CRAM p1)</t>
  </si>
  <si>
    <t>Crumble -9, 90.0 recal, with -s 100000 &amp; fqz module and P-block 1</t>
  </si>
  <si>
    <t>“ 99.0 recal</t>
  </si>
  <si>
    <t>“ 99.9 recal</t>
  </si>
  <si>
    <t>“ 100.0 recal</t>
  </si>
  <si>
    <t>Crumble -9 (+CRAM p2)</t>
  </si>
  <si>
    <t>Crumble -9, 90.0 recal, with -s 100000 &amp; fqz module and P-block 2</t>
  </si>
  <si>
    <t>Crumble -9 (+CRAM p4)</t>
  </si>
  <si>
    <t>Crumble -9, 90.0 recal, with -s 100000 &amp; fqz module and P-block 4</t>
  </si>
  <si>
    <t>Lossless</t>
  </si>
  <si>
    <t>C -1</t>
  </si>
  <si>
    <t>C -9</t>
  </si>
  <si>
    <t>C -1 -p1</t>
  </si>
  <si>
    <t>C -1 -p2</t>
  </si>
  <si>
    <t>C -1 -p4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</si>
</sst>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_-* #,##0.00\ _€_-;\-* #,##0.00\ _€_-;_-* \-??\ _€_-;_-@_-"/>
    <numFmt numFmtId="167" formatCode="_-* #,##0\ _€_-;\-* #,##0\ _€_-;_-* \-??\ _€_-;_-@_-"/>
    <numFmt numFmtId="168" formatCode="0.00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3"/>
      <name val="Arial"/>
      <family val="2"/>
    </font>
    <font>
      <sz val="10"/>
      <name val="Arial"/>
      <family val="2"/>
    </font>
    <font>
      <b val="true"/>
      <sz val="2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b="1" sz="1300">
                <a:latin typeface="Arial"/>
              </a:rPr>
              <a:t>Precision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Lossy_compression_F04!$T$105:$T$105</c:f>
              <c:strCache>
                <c:ptCount val="1"/>
                <c:pt idx="0">
                  <c:v>No-loss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Lossy_compression_F04!$T$106:$T$109</c:f>
              <c:numCache>
                <c:formatCode>General</c:formatCode>
                <c:ptCount val="4"/>
                <c:pt idx="0">
                  <c:v>0.999641</c:v>
                </c:pt>
                <c:pt idx="1">
                  <c:v>0.999573</c:v>
                </c:pt>
                <c:pt idx="2">
                  <c:v>0.999211</c:v>
                </c:pt>
                <c:pt idx="3">
                  <c:v>0.997458</c:v>
                </c:pt>
              </c:numCache>
            </c:numRef>
          </c:val>
        </c:ser>
        <c:ser>
          <c:idx val="1"/>
          <c:order val="1"/>
          <c:tx>
            <c:strRef>
              <c:f>Lossy_compression_F04!$U$105:$U$105</c:f>
              <c:strCache>
                <c:ptCount val="1"/>
                <c:pt idx="0">
                  <c:v>All q20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Lossy_compression_F04!$U$106:$U$109</c:f>
              <c:numCache>
                <c:formatCode>General</c:formatCode>
                <c:ptCount val="4"/>
                <c:pt idx="0">
                  <c:v>0.999632</c:v>
                </c:pt>
                <c:pt idx="1">
                  <c:v>0.99921</c:v>
                </c:pt>
                <c:pt idx="2">
                  <c:v>0.99781</c:v>
                </c:pt>
                <c:pt idx="3">
                  <c:v>0.996317</c:v>
                </c:pt>
              </c:numCache>
            </c:numRef>
          </c:val>
        </c:ser>
        <c:ser>
          <c:idx val="2"/>
          <c:order val="2"/>
          <c:tx>
            <c:strRef>
              <c:f>Lossy_compression_F04!$V$105:$V$105</c:f>
              <c:strCache>
                <c:ptCount val="1"/>
                <c:pt idx="0">
                  <c:v>All q30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Lossy_compression_F04!$V$106:$V$109</c:f>
              <c:numCache>
                <c:formatCode>General</c:formatCode>
                <c:ptCount val="4"/>
                <c:pt idx="0">
                  <c:v>0.999711</c:v>
                </c:pt>
                <c:pt idx="1">
                  <c:v>0.999294</c:v>
                </c:pt>
                <c:pt idx="2">
                  <c:v>0.997793</c:v>
                </c:pt>
                <c:pt idx="3">
                  <c:v>0.994277</c:v>
                </c:pt>
              </c:numCache>
            </c:numRef>
          </c:val>
        </c:ser>
        <c:ser>
          <c:idx val="3"/>
          <c:order val="3"/>
          <c:tx>
            <c:strRef>
              <c:f>Lossy_compression_F04!$W$105:$W$105</c:f>
              <c:strCache>
                <c:ptCount val="1"/>
                <c:pt idx="0">
                  <c:v>All q40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Lossy_compression_F04!$W$106:$W$109</c:f>
              <c:numCache>
                <c:formatCode>General</c:formatCode>
                <c:ptCount val="4"/>
                <c:pt idx="0">
                  <c:v>0.999566</c:v>
                </c:pt>
                <c:pt idx="1">
                  <c:v>0.997674</c:v>
                </c:pt>
                <c:pt idx="2">
                  <c:v>0.995961</c:v>
                </c:pt>
                <c:pt idx="3">
                  <c:v>0.98348</c:v>
                </c:pt>
              </c:numCache>
            </c:numRef>
          </c:val>
        </c:ser>
        <c:ser>
          <c:idx val="4"/>
          <c:order val="4"/>
          <c:tx>
            <c:strRef>
              <c:f>Lossy_compression_F04!$X$105:$X$105</c:f>
              <c:strCache>
                <c:ptCount val="1"/>
                <c:pt idx="0">
                  <c:v>Crumble-1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Lossy_compression_F04!$X$106:$X$109</c:f>
              <c:numCache>
                <c:formatCode>General</c:formatCode>
                <c:ptCount val="4"/>
                <c:pt idx="0">
                  <c:v>0.99979</c:v>
                </c:pt>
                <c:pt idx="1">
                  <c:v>0.999441</c:v>
                </c:pt>
                <c:pt idx="2">
                  <c:v>0.998422</c:v>
                </c:pt>
                <c:pt idx="3">
                  <c:v>0.997334</c:v>
                </c:pt>
              </c:numCache>
            </c:numRef>
          </c:val>
        </c:ser>
        <c:ser>
          <c:idx val="5"/>
          <c:order val="5"/>
          <c:tx>
            <c:strRef>
              <c:f>Lossy_compression_F04!$Y$105:$Y$105</c:f>
              <c:strCache>
                <c:ptCount val="1"/>
                <c:pt idx="0">
                  <c:v>Crumble-9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Lossy_compression_F04!$Y$106:$Y$109</c:f>
              <c:numCache>
                <c:formatCode>General</c:formatCode>
                <c:ptCount val="4"/>
                <c:pt idx="0">
                  <c:v>0.999749</c:v>
                </c:pt>
                <c:pt idx="1">
                  <c:v>0.999654</c:v>
                </c:pt>
                <c:pt idx="2">
                  <c:v>0.999242</c:v>
                </c:pt>
                <c:pt idx="3">
                  <c:v>0.997039</c:v>
                </c:pt>
              </c:numCache>
            </c:numRef>
          </c:val>
        </c:ser>
        <c:ser>
          <c:idx val="6"/>
          <c:order val="6"/>
          <c:tx>
            <c:strRef>
              <c:f>Lossy_compression_F04!$Z$105:$Z$105</c:f>
              <c:strCache>
                <c:ptCount val="1"/>
                <c:pt idx="0">
                  <c:v>Crumble-9p8</c:v>
                </c:pt>
              </c:strCache>
            </c:strRef>
          </c:tx>
          <c:spPr>
            <a:solidFill>
              <a:srgbClr val="314004"/>
            </a:solidFill>
            <a:ln>
              <a:noFill/>
            </a:ln>
          </c:spPr>
          <c:cat>
            <c:strRef>
              <c:f>Lossy_compression_F04!$S$106:$S$109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Lossy_compression_F04!$Z$106:$Z$109</c:f>
              <c:numCache>
                <c:formatCode>General</c:formatCode>
                <c:ptCount val="4"/>
                <c:pt idx="0">
                  <c:v>0.999622</c:v>
                </c:pt>
                <c:pt idx="1">
                  <c:v>0.99949</c:v>
                </c:pt>
                <c:pt idx="2">
                  <c:v>0.99907</c:v>
                </c:pt>
                <c:pt idx="3">
                  <c:v>0.996807</c:v>
                </c:pt>
              </c:numCache>
            </c:numRef>
          </c:val>
        </c:ser>
        <c:gapWidth val="100"/>
        <c:axId val="15691498"/>
        <c:axId val="68701767"/>
      </c:barChart>
      <c:catAx>
        <c:axId val="1569149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8701767"/>
        <c:crosses val="autoZero"/>
        <c:auto val="1"/>
        <c:lblAlgn val="ctr"/>
        <c:lblOffset val="100"/>
      </c:catAx>
      <c:valAx>
        <c:axId val="68701767"/>
        <c:scaling>
          <c:orientation val="minMax"/>
          <c:max val="1"/>
          <c:min val="0.9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5691498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b="1" sz="1300">
                <a:latin typeface="Arial"/>
              </a:rPr>
              <a:t>Recall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Lossy_compression_F04!$T$112:$T$112</c:f>
              <c:strCache>
                <c:ptCount val="1"/>
                <c:pt idx="0">
                  <c:v>No-loss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Lossy_compression_F04!$T$113:$T$116</c:f>
              <c:numCache>
                <c:formatCode>General</c:formatCode>
                <c:ptCount val="4"/>
                <c:pt idx="0">
                  <c:v>0.823781</c:v>
                </c:pt>
                <c:pt idx="1">
                  <c:v>0.947362</c:v>
                </c:pt>
                <c:pt idx="2">
                  <c:v>0.985964</c:v>
                </c:pt>
                <c:pt idx="3">
                  <c:v>0.996448</c:v>
                </c:pt>
              </c:numCache>
            </c:numRef>
          </c:val>
        </c:ser>
        <c:ser>
          <c:idx val="1"/>
          <c:order val="1"/>
          <c:tx>
            <c:strRef>
              <c:f>Lossy_compression_F04!$U$112:$U$112</c:f>
              <c:strCache>
                <c:ptCount val="1"/>
                <c:pt idx="0">
                  <c:v>All q20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Lossy_compression_F04!$U$113:$U$116</c:f>
              <c:numCache>
                <c:formatCode>General</c:formatCode>
                <c:ptCount val="4"/>
                <c:pt idx="0">
                  <c:v>0.803265</c:v>
                </c:pt>
                <c:pt idx="1">
                  <c:v>0.945243</c:v>
                </c:pt>
                <c:pt idx="2">
                  <c:v>0.979546</c:v>
                </c:pt>
                <c:pt idx="3">
                  <c:v>0.994517</c:v>
                </c:pt>
              </c:numCache>
            </c:numRef>
          </c:val>
        </c:ser>
        <c:ser>
          <c:idx val="2"/>
          <c:order val="2"/>
          <c:tx>
            <c:strRef>
              <c:f>Lossy_compression_F04!$V$112:$V$112</c:f>
              <c:strCache>
                <c:ptCount val="1"/>
                <c:pt idx="0">
                  <c:v>All q30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Lossy_compression_F04!$V$113:$V$116</c:f>
              <c:numCache>
                <c:formatCode>General</c:formatCode>
                <c:ptCount val="4"/>
                <c:pt idx="0">
                  <c:v>0.808811</c:v>
                </c:pt>
                <c:pt idx="1">
                  <c:v>0.948483</c:v>
                </c:pt>
                <c:pt idx="2">
                  <c:v>0.985793</c:v>
                </c:pt>
                <c:pt idx="3">
                  <c:v>0.995934</c:v>
                </c:pt>
              </c:numCache>
            </c:numRef>
          </c:val>
        </c:ser>
        <c:ser>
          <c:idx val="3"/>
          <c:order val="3"/>
          <c:tx>
            <c:strRef>
              <c:f>Lossy_compression_F04!$W$112:$W$112</c:f>
              <c:strCache>
                <c:ptCount val="1"/>
                <c:pt idx="0">
                  <c:v>All q40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Lossy_compression_F04!$W$113:$W$116</c:f>
              <c:numCache>
                <c:formatCode>General</c:formatCode>
                <c:ptCount val="4"/>
                <c:pt idx="0">
                  <c:v>0.824669</c:v>
                </c:pt>
                <c:pt idx="1">
                  <c:v>0.948826</c:v>
                </c:pt>
                <c:pt idx="2">
                  <c:v>0.987273</c:v>
                </c:pt>
                <c:pt idx="3">
                  <c:v>0.996028</c:v>
                </c:pt>
              </c:numCache>
            </c:numRef>
          </c:val>
        </c:ser>
        <c:ser>
          <c:idx val="4"/>
          <c:order val="4"/>
          <c:tx>
            <c:strRef>
              <c:f>Lossy_compression_F04!$X$112:$X$112</c:f>
              <c:strCache>
                <c:ptCount val="1"/>
                <c:pt idx="0">
                  <c:v>Crumble-1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Lossy_compression_F04!$X$113:$X$116</c:f>
              <c:numCache>
                <c:formatCode>General</c:formatCode>
                <c:ptCount val="4"/>
                <c:pt idx="0">
                  <c:v>0.814201</c:v>
                </c:pt>
                <c:pt idx="1">
                  <c:v>0.946194</c:v>
                </c:pt>
                <c:pt idx="2">
                  <c:v>0.98559</c:v>
                </c:pt>
                <c:pt idx="3">
                  <c:v>0.996588</c:v>
                </c:pt>
              </c:numCache>
            </c:numRef>
          </c:val>
        </c:ser>
        <c:ser>
          <c:idx val="5"/>
          <c:order val="5"/>
          <c:tx>
            <c:strRef>
              <c:f>Lossy_compression_F04!$Y$112:$Y$112</c:f>
              <c:strCache>
                <c:ptCount val="1"/>
                <c:pt idx="0">
                  <c:v>Crumble-9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Lossy_compression_F04!$Y$113:$Y$116</c:f>
              <c:numCache>
                <c:formatCode>General</c:formatCode>
                <c:ptCount val="4"/>
                <c:pt idx="0">
                  <c:v>0.806786</c:v>
                </c:pt>
                <c:pt idx="1">
                  <c:v>0.945197</c:v>
                </c:pt>
                <c:pt idx="2">
                  <c:v>0.985107</c:v>
                </c:pt>
                <c:pt idx="3">
                  <c:v>0.996573</c:v>
                </c:pt>
              </c:numCache>
            </c:numRef>
          </c:val>
        </c:ser>
        <c:ser>
          <c:idx val="6"/>
          <c:order val="6"/>
          <c:tx>
            <c:strRef>
              <c:f>Lossy_compression_F04!$Z$112:$Z$112</c:f>
              <c:strCache>
                <c:ptCount val="1"/>
                <c:pt idx="0">
                  <c:v>Crumble-9p8</c:v>
                </c:pt>
              </c:strCache>
            </c:strRef>
          </c:tx>
          <c:spPr>
            <a:solidFill>
              <a:srgbClr val="314004"/>
            </a:solidFill>
            <a:ln>
              <a:noFill/>
            </a:ln>
          </c:spPr>
          <c:cat>
            <c:strRef>
              <c:f>Lossy_compression_F04!$S$113:$S$116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Lossy_compression_F04!$Z$113:$Z$116</c:f>
              <c:numCache>
                <c:formatCode>General</c:formatCode>
                <c:ptCount val="4"/>
                <c:pt idx="0">
                  <c:v>0.823844</c:v>
                </c:pt>
                <c:pt idx="1">
                  <c:v>0.947222</c:v>
                </c:pt>
                <c:pt idx="2">
                  <c:v>0.987771</c:v>
                </c:pt>
                <c:pt idx="3">
                  <c:v>0.996807</c:v>
                </c:pt>
              </c:numCache>
            </c:numRef>
          </c:val>
        </c:ser>
        <c:gapWidth val="100"/>
        <c:axId val="90842405"/>
        <c:axId val="37220249"/>
      </c:barChart>
      <c:catAx>
        <c:axId val="90842405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7220249"/>
        <c:crosses val="autoZero"/>
        <c:auto val="1"/>
        <c:lblAlgn val="ctr"/>
        <c:lblOffset val="100"/>
      </c:catAx>
      <c:valAx>
        <c:axId val="37220249"/>
        <c:scaling>
          <c:orientation val="minMax"/>
          <c:max val="1"/>
          <c:min val="0.7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90842405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b="1" sz="1300">
                <a:latin typeface="Arial"/>
              </a:rPr>
              <a:t>F-score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Lossy_compression_F04!$T$119:$T$119</c:f>
              <c:strCache>
                <c:ptCount val="1"/>
                <c:pt idx="0">
                  <c:v>No-loss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Lossy_compression_F04!$T$120:$T$123</c:f>
              <c:numCache>
                <c:formatCode>General</c:formatCode>
                <c:ptCount val="4"/>
                <c:pt idx="0">
                  <c:v>0.90323058800541</c:v>
                </c:pt>
                <c:pt idx="1">
                  <c:v>0.972767428215117</c:v>
                </c:pt>
                <c:pt idx="2">
                  <c:v>0.992543301627312</c:v>
                </c:pt>
                <c:pt idx="3">
                  <c:v>0.996952744195564</c:v>
                </c:pt>
              </c:numCache>
            </c:numRef>
          </c:val>
        </c:ser>
        <c:ser>
          <c:idx val="1"/>
          <c:order val="1"/>
          <c:tx>
            <c:strRef>
              <c:f>Lossy_compression_F04!$U$119:$U$119</c:f>
              <c:strCache>
                <c:ptCount val="1"/>
                <c:pt idx="0">
                  <c:v>All q20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Lossy_compression_F04!$U$120:$U$123</c:f>
              <c:numCache>
                <c:formatCode>General</c:formatCode>
                <c:ptCount val="4"/>
                <c:pt idx="0">
                  <c:v>0.890754600490211</c:v>
                </c:pt>
                <c:pt idx="1">
                  <c:v>0.971477590900886</c:v>
                </c:pt>
                <c:pt idx="2">
                  <c:v>0.988593651583225</c:v>
                </c:pt>
                <c:pt idx="3">
                  <c:v>0.995416186270679</c:v>
                </c:pt>
              </c:numCache>
            </c:numRef>
          </c:val>
        </c:ser>
        <c:ser>
          <c:idx val="2"/>
          <c:order val="2"/>
          <c:tx>
            <c:strRef>
              <c:f>Lossy_compression_F04!$V$119:$V$119</c:f>
              <c:strCache>
                <c:ptCount val="1"/>
                <c:pt idx="0">
                  <c:v>All q30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Lossy_compression_F04!$V$120:$V$123</c:f>
              <c:numCache>
                <c:formatCode>General</c:formatCode>
                <c:ptCount val="4"/>
                <c:pt idx="0">
                  <c:v>0.894185698178955</c:v>
                </c:pt>
                <c:pt idx="1">
                  <c:v>0.973225755311825</c:v>
                </c:pt>
                <c:pt idx="2">
                  <c:v>0.991756702103161</c:v>
                </c:pt>
                <c:pt idx="3">
                  <c:v>0.995104810211581</c:v>
                </c:pt>
              </c:numCache>
            </c:numRef>
          </c:val>
        </c:ser>
        <c:ser>
          <c:idx val="3"/>
          <c:order val="3"/>
          <c:tx>
            <c:strRef>
              <c:f>Lossy_compression_F04!$W$119:$W$119</c:f>
              <c:strCache>
                <c:ptCount val="1"/>
                <c:pt idx="0">
                  <c:v>All q40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Lossy_compression_F04!$W$120:$W$123</c:f>
              <c:numCache>
                <c:formatCode>General</c:formatCode>
                <c:ptCount val="4"/>
                <c:pt idx="0">
                  <c:v>0.903733448436194</c:v>
                </c:pt>
                <c:pt idx="1">
                  <c:v>0.972637072410994</c:v>
                </c:pt>
                <c:pt idx="2">
                  <c:v>0.991597970136655</c:v>
                </c:pt>
                <c:pt idx="3">
                  <c:v>0.989714229434789</c:v>
                </c:pt>
              </c:numCache>
            </c:numRef>
          </c:val>
        </c:ser>
        <c:ser>
          <c:idx val="4"/>
          <c:order val="4"/>
          <c:tx>
            <c:strRef>
              <c:f>Lossy_compression_F04!$X$119:$X$119</c:f>
              <c:strCache>
                <c:ptCount val="1"/>
                <c:pt idx="0">
                  <c:v>Crumble-1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Lossy_compression_F04!$X$120:$X$123</c:f>
              <c:numCache>
                <c:formatCode>General</c:formatCode>
                <c:ptCount val="4"/>
                <c:pt idx="0">
                  <c:v>0.897501716149639</c:v>
                </c:pt>
                <c:pt idx="1">
                  <c:v>0.972088883633364</c:v>
                </c:pt>
                <c:pt idx="2">
                  <c:v>0.99196450321873</c:v>
                </c:pt>
                <c:pt idx="3">
                  <c:v>0.996960860446898</c:v>
                </c:pt>
              </c:numCache>
            </c:numRef>
          </c:val>
        </c:ser>
        <c:ser>
          <c:idx val="5"/>
          <c:order val="5"/>
          <c:tx>
            <c:strRef>
              <c:f>Lossy_compression_F04!$Y$119:$Y$119</c:f>
              <c:strCache>
                <c:ptCount val="1"/>
                <c:pt idx="0">
                  <c:v>Crumble-9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Lossy_compression_F04!$Y$120:$Y$123</c:f>
              <c:numCache>
                <c:formatCode>General</c:formatCode>
                <c:ptCount val="4"/>
                <c:pt idx="0">
                  <c:v>0.892961937315358</c:v>
                </c:pt>
                <c:pt idx="1">
                  <c:v>0.971663085591647</c:v>
                </c:pt>
                <c:pt idx="2">
                  <c:v>0.992124156480538</c:v>
                </c:pt>
                <c:pt idx="3">
                  <c:v>0.996805945537045</c:v>
                </c:pt>
              </c:numCache>
            </c:numRef>
          </c:val>
        </c:ser>
        <c:ser>
          <c:idx val="6"/>
          <c:order val="6"/>
          <c:tx>
            <c:strRef>
              <c:f>Lossy_compression_F04!$Z$119:$Z$119</c:f>
              <c:strCache>
                <c:ptCount val="1"/>
                <c:pt idx="0">
                  <c:v>Crumble-9p8</c:v>
                </c:pt>
              </c:strCache>
            </c:strRef>
          </c:tx>
          <c:spPr>
            <a:solidFill>
              <a:srgbClr val="314004"/>
            </a:solidFill>
            <a:ln>
              <a:noFill/>
            </a:ln>
          </c:spPr>
          <c:cat>
            <c:strRef>
              <c:f>Lossy_compression_F04!$S$120:$S$123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Lossy_compression_F04!$Z$120:$Z$123</c:f>
              <c:numCache>
                <c:formatCode>General</c:formatCode>
                <c:ptCount val="4"/>
                <c:pt idx="0">
                  <c:v>0.90326069909502</c:v>
                </c:pt>
                <c:pt idx="1">
                  <c:v>0.972654318440529</c:v>
                </c:pt>
                <c:pt idx="2">
                  <c:v>0.993388371762008</c:v>
                </c:pt>
                <c:pt idx="3">
                  <c:v>0.996807</c:v>
                </c:pt>
              </c:numCache>
            </c:numRef>
          </c:val>
        </c:ser>
        <c:gapWidth val="100"/>
        <c:axId val="11946909"/>
        <c:axId val="35535449"/>
      </c:barChart>
      <c:catAx>
        <c:axId val="1194690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5535449"/>
        <c:crosses val="autoZero"/>
        <c:auto val="1"/>
        <c:lblAlgn val="ctr"/>
        <c:lblOffset val="100"/>
      </c:catAx>
      <c:valAx>
        <c:axId val="35535449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1946909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varyColors val="0"/>
        <c:ser>
          <c:idx val="0"/>
          <c:order val="0"/>
          <c:tx>
            <c:strRef>
              <c:f>'lossless'</c:f>
              <c:strCache>
                <c:ptCount val="1"/>
                <c:pt idx="0">
                  <c:v>Lossless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Lossy_compression_F04!$AC$106:$AC$106</c:f>
              <c:numCache>
                <c:formatCode>General</c:formatCode>
                <c:ptCount val="1"/>
                <c:pt idx="0">
                  <c:v>903633030</c:v>
                </c:pt>
              </c:numCache>
            </c:numRef>
          </c:xVal>
          <c:yVal>
            <c:numRef>
              <c:f>Lossy_compression_F04!$AC$108:$AC$110</c:f>
              <c:numCache>
                <c:formatCode>General</c:formatCode>
                <c:ptCount val="3"/>
                <c:pt idx="0">
                  <c:v>0.992543301627312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ser>
          <c:idx val="1"/>
          <c:order val="1"/>
          <c:tx>
            <c:strRef>
              <c:f>Lossy_compression_F04!$AD$107:$AD$107</c:f>
              <c:strCache>
                <c:ptCount val="1"/>
                <c:pt idx="0">
                  <c:v>All q20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Lossy_compression_F04!$AD$106:$AD$106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Lossy_compression_F04!$AD$108:$AD$110</c:f>
              <c:numCache>
                <c:formatCode>General</c:formatCode>
                <c:ptCount val="3"/>
                <c:pt idx="0">
                  <c:v>0.988593651583225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ser>
          <c:idx val="2"/>
          <c:order val="2"/>
          <c:tx>
            <c:strRef>
              <c:f>Lossy_compression_F04!$AE$107:$AE$107</c:f>
              <c:strCache>
                <c:ptCount val="1"/>
                <c:pt idx="0">
                  <c:v>All q30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Lossy_compression_F04!$AE$106:$AE$106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Lossy_compression_F04!$AE$108:$AE$110</c:f>
              <c:numCache>
                <c:formatCode>General</c:formatCode>
                <c:ptCount val="3"/>
                <c:pt idx="0">
                  <c:v>0.991756702103161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ser>
          <c:idx val="3"/>
          <c:order val="3"/>
          <c:tx>
            <c:strRef>
              <c:f>Lossy_compression_F04!$AF$107:$AF$107</c:f>
              <c:strCache>
                <c:ptCount val="1"/>
                <c:pt idx="0">
                  <c:v>All q40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Lossy_compression_F04!$AF$106:$AF$106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Lossy_compression_F04!$AF$108:$AF$110</c:f>
              <c:numCache>
                <c:formatCode>General</c:formatCode>
                <c:ptCount val="3"/>
                <c:pt idx="0">
                  <c:v>0.991597970136655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ser>
          <c:idx val="4"/>
          <c:order val="4"/>
          <c:tx>
            <c:strRef>
              <c:f>Lossy_compression_F04!$AG$107:$AG$107</c:f>
              <c:strCache>
                <c:ptCount val="1"/>
                <c:pt idx="0">
                  <c:v>Crumble-1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Lossy_compression_F04!$AG$106:$AG$106</c:f>
              <c:numCache>
                <c:formatCode>General</c:formatCode>
                <c:ptCount val="1"/>
                <c:pt idx="0">
                  <c:v>103102947</c:v>
                </c:pt>
              </c:numCache>
            </c:numRef>
          </c:xVal>
          <c:yVal>
            <c:numRef>
              <c:f>Lossy_compression_F04!$AG$108:$AG$110</c:f>
              <c:numCache>
                <c:formatCode>General</c:formatCode>
                <c:ptCount val="3"/>
                <c:pt idx="0">
                  <c:v>0.99196450321873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ser>
          <c:idx val="5"/>
          <c:order val="5"/>
          <c:tx>
            <c:strRef>
              <c:f>Lossy_compression_F04!$AH$107:$AH$107</c:f>
              <c:strCache>
                <c:ptCount val="1"/>
                <c:pt idx="0">
                  <c:v>Crumble-9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Lossy_compression_F04!$AH$106:$AH$106</c:f>
              <c:numCache>
                <c:formatCode>General</c:formatCode>
                <c:ptCount val="1"/>
                <c:pt idx="0">
                  <c:v>60613822</c:v>
                </c:pt>
              </c:numCache>
            </c:numRef>
          </c:xVal>
          <c:yVal>
            <c:numRef>
              <c:f>Lossy_compression_F04!$AH$108:$AH$110</c:f>
              <c:numCache>
                <c:formatCode>General</c:formatCode>
                <c:ptCount val="3"/>
                <c:pt idx="0">
                  <c:v>0.992124156480538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ser>
          <c:idx val="6"/>
          <c:order val="6"/>
          <c:tx>
            <c:strRef>
              <c:f>Lossy_compression_F04!$AI$107:$AI$107</c:f>
              <c:strCache>
                <c:ptCount val="1"/>
                <c:pt idx="0">
                  <c:v>Crumble-9p8</c:v>
                </c:pt>
              </c:strCache>
            </c:strRef>
          </c:tx>
          <c:spPr>
            <a:solidFill>
              <a:srgbClr val="99ccff"/>
            </a:solidFill>
            <a:ln w="28800">
              <a:noFill/>
            </a:ln>
          </c:spPr>
          <c:marker>
            <c:size val="6"/>
          </c:marker>
          <c:xVal>
            <c:numRef>
              <c:f>Lossy_compression_F04!$AI$106:$AI$106</c:f>
              <c:numCache>
                <c:formatCode>General</c:formatCode>
                <c:ptCount val="1"/>
                <c:pt idx="0">
                  <c:v>42175805</c:v>
                </c:pt>
              </c:numCache>
            </c:numRef>
          </c:xVal>
          <c:yVal>
            <c:numRef>
              <c:f>Lossy_compression_F04!$AI$108:$AI$110</c:f>
              <c:numCache>
                <c:formatCode>General</c:formatCode>
                <c:ptCount val="3"/>
                <c:pt idx="0">
                  <c:v>0.993388371762008</c:v>
                </c:pt>
                <c:pt idx="1">
                  <c:v/>
                </c:pt>
                <c:pt idx="2">
                  <c:v/>
                </c:pt>
              </c:numCache>
            </c:numRef>
          </c:yVal>
        </c:ser>
        <c:axId val="7541833"/>
        <c:axId val="74573684"/>
      </c:scatterChart>
      <c:valAx>
        <c:axId val="7541833"/>
        <c:scaling>
          <c:orientation val="minMax"/>
          <c:logBase val="10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4573684"/>
        <c:crossesAt val="0"/>
      </c:valAx>
      <c:valAx>
        <c:axId val="7457368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541833"/>
        <c:crossesAt val="1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b="1" sz="1300">
                <a:latin typeface="Arial"/>
              </a:rPr>
              <a:t>F-score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Lossy_compression_F44!$E$43:$E$43</c:f>
              <c:strCache>
                <c:ptCount val="1"/>
                <c:pt idx="0">
                  <c:v>Lossless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Lossy_compression_F44!$D$44:$D$47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Lossy_compression_F44!$E$44:$E$47</c:f>
              <c:numCache>
                <c:formatCode>General</c:formatCode>
                <c:ptCount val="4"/>
                <c:pt idx="0">
                  <c:v>0.881370084631659</c:v>
                </c:pt>
                <c:pt idx="1">
                  <c:v>0.968505577305867</c:v>
                </c:pt>
                <c:pt idx="2">
                  <c:v>0.976876048671045</c:v>
                </c:pt>
                <c:pt idx="3">
                  <c:v>0.981016873337203</c:v>
                </c:pt>
              </c:numCache>
            </c:numRef>
          </c:val>
        </c:ser>
        <c:ser>
          <c:idx val="1"/>
          <c:order val="1"/>
          <c:tx>
            <c:strRef>
              <c:f>Lossy_compression_F44!$F$43:$F$43</c:f>
              <c:strCache>
                <c:ptCount val="1"/>
                <c:pt idx="0">
                  <c:v>C -1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cat>
            <c:strRef>
              <c:f>Lossy_compression_F44!$D$44:$D$47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Lossy_compression_F44!$F$44:$F$47</c:f>
              <c:numCache>
                <c:formatCode>General</c:formatCode>
                <c:ptCount val="4"/>
                <c:pt idx="0">
                  <c:v>0.905164822422824</c:v>
                </c:pt>
                <c:pt idx="1">
                  <c:v>0.962943256494656</c:v>
                </c:pt>
                <c:pt idx="2">
                  <c:v>0.979467442389726</c:v>
                </c:pt>
                <c:pt idx="3">
                  <c:v>0.982903834900368</c:v>
                </c:pt>
              </c:numCache>
            </c:numRef>
          </c:val>
        </c:ser>
        <c:ser>
          <c:idx val="2"/>
          <c:order val="2"/>
          <c:tx>
            <c:strRef>
              <c:f>Lossy_compression_F44!$G$43:$G$43</c:f>
              <c:strCache>
                <c:ptCount val="1"/>
                <c:pt idx="0">
                  <c:v>C -9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cat>
            <c:strRef>
              <c:f>Lossy_compression_F44!$D$44:$D$47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Lossy_compression_F44!$G$44:$G$47</c:f>
              <c:numCache>
                <c:formatCode>General</c:formatCode>
                <c:ptCount val="4"/>
                <c:pt idx="0">
                  <c:v>0.898340819116201</c:v>
                </c:pt>
                <c:pt idx="1">
                  <c:v>0.965297345595977</c:v>
                </c:pt>
                <c:pt idx="2">
                  <c:v>0.983215841791318</c:v>
                </c:pt>
                <c:pt idx="3">
                  <c:v>0.985260658895022</c:v>
                </c:pt>
              </c:numCache>
            </c:numRef>
          </c:val>
        </c:ser>
        <c:ser>
          <c:idx val="3"/>
          <c:order val="3"/>
          <c:tx>
            <c:strRef>
              <c:f>Lossy_compression_F44!$H$43:$H$43</c:f>
              <c:strCache>
                <c:ptCount val="1"/>
                <c:pt idx="0">
                  <c:v>C -1 -p1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cat>
            <c:strRef>
              <c:f>Lossy_compression_F44!$D$44:$D$47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Lossy_compression_F44!$H$44:$H$47</c:f>
              <c:numCache>
                <c:formatCode>General</c:formatCode>
                <c:ptCount val="4"/>
                <c:pt idx="0">
                  <c:v>0.900540794916714</c:v>
                </c:pt>
                <c:pt idx="1">
                  <c:v>0.963127582272915</c:v>
                </c:pt>
                <c:pt idx="2">
                  <c:v>0.982600947918511</c:v>
                </c:pt>
                <c:pt idx="3">
                  <c:v>0.985330958184015</c:v>
                </c:pt>
              </c:numCache>
            </c:numRef>
          </c:val>
        </c:ser>
        <c:ser>
          <c:idx val="4"/>
          <c:order val="4"/>
          <c:tx>
            <c:strRef>
              <c:f>Lossy_compression_F44!$I$43:$I$43</c:f>
              <c:strCache>
                <c:ptCount val="1"/>
                <c:pt idx="0">
                  <c:v>C -1 -p2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cat>
            <c:strRef>
              <c:f>Lossy_compression_F44!$D$44:$D$47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Lossy_compression_F44!$I$44:$I$47</c:f>
              <c:numCache>
                <c:formatCode>General</c:formatCode>
                <c:ptCount val="4"/>
                <c:pt idx="0">
                  <c:v>0.898179182029077</c:v>
                </c:pt>
                <c:pt idx="1">
                  <c:v>0.96382073443772</c:v>
                </c:pt>
                <c:pt idx="2">
                  <c:v>0.981962414297641</c:v>
                </c:pt>
                <c:pt idx="3">
                  <c:v>0.985418674784432</c:v>
                </c:pt>
              </c:numCache>
            </c:numRef>
          </c:val>
        </c:ser>
        <c:ser>
          <c:idx val="5"/>
          <c:order val="5"/>
          <c:tx>
            <c:strRef>
              <c:f>Lossy_compression_F44!$J$43:$J$43</c:f>
              <c:strCache>
                <c:ptCount val="1"/>
                <c:pt idx="0">
                  <c:v>C -1 -p4</c:v>
                </c:pt>
              </c:strCache>
            </c:strRef>
          </c:tx>
          <c:spPr>
            <a:solidFill>
              <a:srgbClr val="83caff"/>
            </a:solidFill>
            <a:ln>
              <a:noFill/>
            </a:ln>
          </c:spPr>
          <c:cat>
            <c:strRef>
              <c:f>Lossy_compression_F44!$D$44:$D$47</c:f>
              <c:strCache>
                <c:ptCount val="4"/>
                <c:pt idx="0">
                  <c:v>90</c:v>
                </c:pt>
                <c:pt idx="1">
                  <c:v>99</c:v>
                </c:pt>
                <c:pt idx="2">
                  <c:v>99.9</c:v>
                </c:pt>
                <c:pt idx="3">
                  <c:v>100</c:v>
                </c:pt>
              </c:strCache>
            </c:strRef>
          </c:cat>
          <c:val>
            <c:numRef>
              <c:f>Lossy_compression_F44!$J$44:$J$47</c:f>
              <c:numCache>
                <c:formatCode>General</c:formatCode>
                <c:ptCount val="4"/>
                <c:pt idx="0">
                  <c:v>0.895380541025972</c:v>
                </c:pt>
                <c:pt idx="1">
                  <c:v>0.962625974613349</c:v>
                </c:pt>
                <c:pt idx="2">
                  <c:v>0.984747815293906</c:v>
                </c:pt>
                <c:pt idx="3">
                  <c:v>0.985561007051006</c:v>
                </c:pt>
              </c:numCache>
            </c:numRef>
          </c:val>
        </c:ser>
        <c:gapWidth val="100"/>
        <c:axId val="65666523"/>
        <c:axId val="30459990"/>
      </c:barChart>
      <c:catAx>
        <c:axId val="6566652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0459990"/>
        <c:crosses val="autoZero"/>
        <c:auto val="1"/>
        <c:lblAlgn val="ctr"/>
        <c:lblOffset val="100"/>
      </c:catAx>
      <c:valAx>
        <c:axId val="3045999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5666523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Relationship Id="rId3" Type="http://schemas.openxmlformats.org/officeDocument/2006/relationships/chart" Target="../charts/chart33.xml"/><Relationship Id="rId4" Type="http://schemas.openxmlformats.org/officeDocument/2006/relationships/chart" Target="../charts/chart34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36720</xdr:colOff>
      <xdr:row>101</xdr:row>
      <xdr:rowOff>102960</xdr:rowOff>
    </xdr:from>
    <xdr:to>
      <xdr:col>2</xdr:col>
      <xdr:colOff>707760</xdr:colOff>
      <xdr:row>119</xdr:row>
      <xdr:rowOff>160920</xdr:rowOff>
    </xdr:to>
    <xdr:graphicFrame>
      <xdr:nvGraphicFramePr>
        <xdr:cNvPr id="0" name=""/>
        <xdr:cNvGraphicFramePr/>
      </xdr:nvGraphicFramePr>
      <xdr:xfrm>
        <a:off x="36720" y="1786644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673920</xdr:colOff>
      <xdr:row>101</xdr:row>
      <xdr:rowOff>64800</xdr:rowOff>
    </xdr:from>
    <xdr:to>
      <xdr:col>9</xdr:col>
      <xdr:colOff>371520</xdr:colOff>
      <xdr:row>119</xdr:row>
      <xdr:rowOff>122760</xdr:rowOff>
    </xdr:to>
    <xdr:graphicFrame>
      <xdr:nvGraphicFramePr>
        <xdr:cNvPr id="1" name=""/>
        <xdr:cNvGraphicFramePr/>
      </xdr:nvGraphicFramePr>
      <xdr:xfrm>
        <a:off x="5762160" y="1782828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394920</xdr:colOff>
      <xdr:row>101</xdr:row>
      <xdr:rowOff>63360</xdr:rowOff>
    </xdr:from>
    <xdr:to>
      <xdr:col>16</xdr:col>
      <xdr:colOff>105840</xdr:colOff>
      <xdr:row>119</xdr:row>
      <xdr:rowOff>121320</xdr:rowOff>
    </xdr:to>
    <xdr:graphicFrame>
      <xdr:nvGraphicFramePr>
        <xdr:cNvPr id="2" name=""/>
        <xdr:cNvGraphicFramePr/>
      </xdr:nvGraphicFramePr>
      <xdr:xfrm>
        <a:off x="11544840" y="1782684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</xdr:col>
      <xdr:colOff>560160</xdr:colOff>
      <xdr:row>108</xdr:row>
      <xdr:rowOff>155880</xdr:rowOff>
    </xdr:from>
    <xdr:to>
      <xdr:col>36</xdr:col>
      <xdr:colOff>16920</xdr:colOff>
      <xdr:row>134</xdr:row>
      <xdr:rowOff>37440</xdr:rowOff>
    </xdr:to>
    <xdr:graphicFrame>
      <xdr:nvGraphicFramePr>
        <xdr:cNvPr id="3" name=""/>
        <xdr:cNvGraphicFramePr/>
      </xdr:nvGraphicFramePr>
      <xdr:xfrm>
        <a:off x="30093120" y="19163880"/>
        <a:ext cx="7349760" cy="454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24840</xdr:colOff>
      <xdr:row>45</xdr:row>
      <xdr:rowOff>139320</xdr:rowOff>
    </xdr:from>
    <xdr:to>
      <xdr:col>9</xdr:col>
      <xdr:colOff>1189440</xdr:colOff>
      <xdr:row>63</xdr:row>
      <xdr:rowOff>91800</xdr:rowOff>
    </xdr:to>
    <xdr:graphicFrame>
      <xdr:nvGraphicFramePr>
        <xdr:cNvPr id="4" name=""/>
        <xdr:cNvGraphicFramePr/>
      </xdr:nvGraphicFramePr>
      <xdr:xfrm>
        <a:off x="4808880" y="8244360"/>
        <a:ext cx="5755680" cy="324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kb@sanger.ac.uk" TargetMode="External"/><Relationship Id="rId2" Type="http://schemas.openxmlformats.org/officeDocument/2006/relationships/hyperlink" Target="mailto:jkb@sanger.ac.uk" TargetMode="External"/><Relationship Id="rId3" Type="http://schemas.openxmlformats.org/officeDocument/2006/relationships/hyperlink" Target="mailto:jkb@sanger.ac.uk" TargetMode="External"/><Relationship Id="rId4" Type="http://schemas.openxmlformats.org/officeDocument/2006/relationships/hyperlink" Target="mailto:jkb@sanger.ac.uk" TargetMode="External"/><Relationship Id="rId5" Type="http://schemas.openxmlformats.org/officeDocument/2006/relationships/hyperlink" Target="mailto:jkb@sanger.ac.uk" TargetMode="External"/><Relationship Id="rId6" Type="http://schemas.openxmlformats.org/officeDocument/2006/relationships/hyperlink" Target="mailto:jkb@sanger.ac.uk" TargetMode="External"/><Relationship Id="rId7" Type="http://schemas.openxmlformats.org/officeDocument/2006/relationships/hyperlink" Target="mailto:jkb@sanger.ac.uk" TargetMode="External"/><Relationship Id="rId8" Type="http://schemas.openxmlformats.org/officeDocument/2006/relationships/hyperlink" Target="mailto:jkb@sanger.ac.uk" TargetMode="External"/><Relationship Id="rId9" Type="http://schemas.openxmlformats.org/officeDocument/2006/relationships/hyperlink" Target="mailto:jkb@sanger.ac.uk" TargetMode="External"/><Relationship Id="rId10" Type="http://schemas.openxmlformats.org/officeDocument/2006/relationships/hyperlink" Target="mailto:jkb@sanger.ac.uk" TargetMode="External"/><Relationship Id="rId11" Type="http://schemas.openxmlformats.org/officeDocument/2006/relationships/hyperlink" Target="mailto:jkb@sanger.ac.uk" TargetMode="External"/><Relationship Id="rId12" Type="http://schemas.openxmlformats.org/officeDocument/2006/relationships/hyperlink" Target="mailto:jkb@sanger.ac.uk" TargetMode="External"/><Relationship Id="rId13" Type="http://schemas.openxmlformats.org/officeDocument/2006/relationships/hyperlink" Target="mailto:jkb@sanger.ac.uk" TargetMode="External"/><Relationship Id="rId14" Type="http://schemas.openxmlformats.org/officeDocument/2006/relationships/hyperlink" Target="mailto:jkb@sanger.ac.uk" TargetMode="External"/><Relationship Id="rId15" Type="http://schemas.openxmlformats.org/officeDocument/2006/relationships/hyperlink" Target="mailto:jkb@sanger.ac.uk" TargetMode="External"/><Relationship Id="rId16" Type="http://schemas.openxmlformats.org/officeDocument/2006/relationships/hyperlink" Target="mailto:jkb@sanger.ac.uk" TargetMode="External"/><Relationship Id="rId17" Type="http://schemas.openxmlformats.org/officeDocument/2006/relationships/hyperlink" Target="mailto:jkb@sanger.ac.uk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5536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E20" activeCellId="1" sqref="D11:N11 E20"/>
    </sheetView>
  </sheetViews>
  <sheetFormatPr defaultRowHeight="14.5"/>
  <cols>
    <col collapsed="false" hidden="false" max="1" min="1" style="0" width="11.5384615384615"/>
    <col collapsed="false" hidden="false" max="2" min="2" style="0" width="16.5384615384615"/>
    <col collapsed="false" hidden="false" max="3" min="3" style="0" width="11.1740890688259"/>
    <col collapsed="false" hidden="false" max="4" min="4" style="0" width="14.9959514170041"/>
    <col collapsed="false" hidden="false" max="5" min="5" style="0" width="33.0728744939271"/>
    <col collapsed="false" hidden="false" max="6" min="6" style="0" width="11.1740890688259"/>
    <col collapsed="false" hidden="false" max="7" min="7" style="0" width="12.2672064777328"/>
    <col collapsed="false" hidden="false" max="8" min="8" style="0" width="10.0890688259109"/>
    <col collapsed="false" hidden="false" max="1025" min="9" style="0" width="8.7246963562753"/>
  </cols>
  <sheetData>
    <row r="1" customFormat="false" ht="14.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4.9" hidden="false" customHeight="false" outlineLevel="0" collapsed="false">
      <c r="A2" s="2" t="s">
        <v>8</v>
      </c>
      <c r="B2" s="2" t="s">
        <v>9</v>
      </c>
      <c r="C2" s="2" t="s">
        <v>10</v>
      </c>
      <c r="D2" s="3" t="s">
        <v>11</v>
      </c>
      <c r="E2" s="2" t="s">
        <v>12</v>
      </c>
      <c r="F2" s="2" t="n">
        <v>3</v>
      </c>
      <c r="G2" s="2" t="s">
        <v>13</v>
      </c>
      <c r="H2" s="2" t="s">
        <v>14</v>
      </c>
    </row>
    <row r="3" customFormat="false" ht="14.9" hidden="false" customHeight="false" outlineLevel="0" collapsed="false">
      <c r="A3" s="2" t="s">
        <v>8</v>
      </c>
      <c r="B3" s="2" t="s">
        <v>9</v>
      </c>
      <c r="C3" s="2" t="s">
        <v>10</v>
      </c>
      <c r="D3" s="3" t="s">
        <v>11</v>
      </c>
      <c r="E3" s="2" t="s">
        <v>15</v>
      </c>
      <c r="F3" s="2" t="n">
        <v>3</v>
      </c>
      <c r="G3" s="2" t="s">
        <v>13</v>
      </c>
      <c r="H3" s="2" t="s">
        <v>14</v>
      </c>
    </row>
    <row r="4" customFormat="false" ht="14.9" hidden="false" customHeight="false" outlineLevel="0" collapsed="false">
      <c r="A4" s="2" t="s">
        <v>8</v>
      </c>
      <c r="B4" s="2" t="s">
        <v>9</v>
      </c>
      <c r="C4" s="2" t="s">
        <v>10</v>
      </c>
      <c r="D4" s="3" t="s">
        <v>11</v>
      </c>
      <c r="E4" s="2" t="s">
        <v>16</v>
      </c>
      <c r="F4" s="2" t="n">
        <v>3</v>
      </c>
      <c r="G4" s="2" t="s">
        <v>13</v>
      </c>
      <c r="H4" s="2" t="s">
        <v>14</v>
      </c>
    </row>
    <row r="5" customFormat="false" ht="14.9" hidden="false" customHeight="false" outlineLevel="0" collapsed="false">
      <c r="A5" s="2" t="s">
        <v>8</v>
      </c>
      <c r="B5" s="2" t="s">
        <v>9</v>
      </c>
      <c r="C5" s="2" t="s">
        <v>10</v>
      </c>
      <c r="D5" s="3" t="s">
        <v>11</v>
      </c>
      <c r="E5" s="2" t="s">
        <v>17</v>
      </c>
      <c r="F5" s="2" t="n">
        <v>3</v>
      </c>
      <c r="G5" s="2" t="s">
        <v>13</v>
      </c>
      <c r="H5" s="2" t="s">
        <v>14</v>
      </c>
    </row>
    <row r="6" customFormat="false" ht="14.9" hidden="false" customHeight="false" outlineLevel="0" collapsed="false">
      <c r="A6" s="2" t="s">
        <v>8</v>
      </c>
      <c r="B6" s="2" t="s">
        <v>9</v>
      </c>
      <c r="C6" s="2" t="s">
        <v>10</v>
      </c>
      <c r="D6" s="3" t="s">
        <v>11</v>
      </c>
      <c r="E6" s="2" t="s">
        <v>18</v>
      </c>
      <c r="F6" s="2" t="n">
        <v>3</v>
      </c>
      <c r="G6" s="2" t="s">
        <v>13</v>
      </c>
      <c r="H6" s="2" t="s">
        <v>14</v>
      </c>
    </row>
    <row r="7" customFormat="false" ht="14.9" hidden="false" customHeight="false" outlineLevel="0" collapsed="false">
      <c r="A7" s="2" t="s">
        <v>8</v>
      </c>
      <c r="B7" s="2" t="s">
        <v>9</v>
      </c>
      <c r="C7" s="2" t="s">
        <v>10</v>
      </c>
      <c r="D7" s="3" t="s">
        <v>11</v>
      </c>
      <c r="E7" s="2" t="s">
        <v>19</v>
      </c>
      <c r="F7" s="2" t="n">
        <v>3</v>
      </c>
      <c r="G7" s="2" t="s">
        <v>13</v>
      </c>
      <c r="H7" s="2" t="s">
        <v>14</v>
      </c>
    </row>
    <row r="8" customFormat="false" ht="14.9" hidden="false" customHeight="false" outlineLevel="0" collapsed="false">
      <c r="A8" s="2" t="s">
        <v>8</v>
      </c>
      <c r="B8" s="2" t="s">
        <v>9</v>
      </c>
      <c r="C8" s="2" t="s">
        <v>10</v>
      </c>
      <c r="D8" s="3" t="s">
        <v>11</v>
      </c>
      <c r="E8" s="2" t="s">
        <v>20</v>
      </c>
      <c r="F8" s="2" t="n">
        <v>3</v>
      </c>
      <c r="G8" s="2" t="s">
        <v>13</v>
      </c>
      <c r="H8" s="2" t="s">
        <v>14</v>
      </c>
    </row>
    <row r="9" customFormat="false" ht="14.9" hidden="false" customHeight="false" outlineLevel="0" collapsed="false">
      <c r="A9" s="2" t="s">
        <v>8</v>
      </c>
      <c r="B9" s="2" t="s">
        <v>9</v>
      </c>
      <c r="C9" s="2" t="s">
        <v>10</v>
      </c>
      <c r="D9" s="3" t="s">
        <v>11</v>
      </c>
      <c r="E9" s="2" t="s">
        <v>21</v>
      </c>
      <c r="F9" s="2" t="n">
        <v>3</v>
      </c>
      <c r="G9" s="2" t="s">
        <v>13</v>
      </c>
      <c r="H9" s="2" t="s">
        <v>14</v>
      </c>
    </row>
    <row r="10" customFormat="false" ht="14.9" hidden="false" customHeight="false" outlineLevel="0" collapsed="false">
      <c r="A10" s="2" t="s">
        <v>8</v>
      </c>
      <c r="B10" s="2" t="s">
        <v>9</v>
      </c>
      <c r="C10" s="2" t="s">
        <v>10</v>
      </c>
      <c r="D10" s="3" t="s">
        <v>11</v>
      </c>
      <c r="E10" s="2" t="s">
        <v>22</v>
      </c>
      <c r="F10" s="2" t="n">
        <v>3</v>
      </c>
      <c r="G10" s="2" t="s">
        <v>13</v>
      </c>
      <c r="H10" s="2" t="s">
        <v>14</v>
      </c>
    </row>
    <row r="11" customFormat="false" ht="14.9" hidden="false" customHeight="false" outlineLevel="0" collapsed="false">
      <c r="A11" s="2" t="s">
        <v>8</v>
      </c>
      <c r="B11" s="2" t="s">
        <v>9</v>
      </c>
      <c r="C11" s="2" t="s">
        <v>10</v>
      </c>
      <c r="D11" s="3" t="s">
        <v>11</v>
      </c>
      <c r="E11" s="2" t="s">
        <v>23</v>
      </c>
      <c r="F11" s="2" t="n">
        <v>3</v>
      </c>
      <c r="G11" s="2" t="s">
        <v>13</v>
      </c>
      <c r="H11" s="2" t="s">
        <v>14</v>
      </c>
    </row>
    <row r="20" customFormat="false" ht="14.9" hidden="false" customHeight="false" outlineLevel="0" collapsed="false">
      <c r="A20" s="2" t="s">
        <v>8</v>
      </c>
      <c r="B20" s="2" t="s">
        <v>9</v>
      </c>
      <c r="C20" s="2" t="s">
        <v>10</v>
      </c>
      <c r="D20" s="3" t="s">
        <v>11</v>
      </c>
      <c r="E20" s="2" t="s">
        <v>24</v>
      </c>
      <c r="F20" s="2" t="n">
        <v>3</v>
      </c>
      <c r="G20" s="2" t="s">
        <v>13</v>
      </c>
      <c r="H20" s="2" t="s">
        <v>14</v>
      </c>
    </row>
    <row r="21" customFormat="false" ht="14.9" hidden="false" customHeight="false" outlineLevel="0" collapsed="false">
      <c r="A21" s="2" t="s">
        <v>8</v>
      </c>
      <c r="B21" s="2" t="s">
        <v>9</v>
      </c>
      <c r="C21" s="2" t="s">
        <v>10</v>
      </c>
      <c r="D21" s="3" t="s">
        <v>11</v>
      </c>
      <c r="E21" s="2" t="s">
        <v>25</v>
      </c>
      <c r="F21" s="2" t="n">
        <v>3</v>
      </c>
      <c r="G21" s="2" t="s">
        <v>14</v>
      </c>
      <c r="H21" s="2" t="s">
        <v>13</v>
      </c>
    </row>
    <row r="22" customFormat="false" ht="14.9" hidden="false" customHeight="false" outlineLevel="0" collapsed="false">
      <c r="A22" s="2" t="s">
        <v>8</v>
      </c>
      <c r="B22" s="2" t="s">
        <v>9</v>
      </c>
      <c r="C22" s="2" t="s">
        <v>10</v>
      </c>
      <c r="D22" s="3" t="s">
        <v>11</v>
      </c>
      <c r="E22" s="2" t="s">
        <v>26</v>
      </c>
      <c r="F22" s="2" t="n">
        <v>3</v>
      </c>
      <c r="G22" s="2" t="s">
        <v>14</v>
      </c>
      <c r="H22" s="2" t="s">
        <v>13</v>
      </c>
    </row>
    <row r="23" customFormat="false" ht="14.9" hidden="false" customHeight="false" outlineLevel="0" collapsed="false">
      <c r="A23" s="2" t="s">
        <v>8</v>
      </c>
      <c r="B23" s="2" t="s">
        <v>9</v>
      </c>
      <c r="C23" s="2" t="s">
        <v>10</v>
      </c>
      <c r="D23" s="3" t="s">
        <v>11</v>
      </c>
      <c r="E23" s="2" t="s">
        <v>27</v>
      </c>
      <c r="F23" s="2" t="n">
        <v>3</v>
      </c>
      <c r="G23" s="2" t="s">
        <v>14</v>
      </c>
      <c r="H23" s="2" t="s">
        <v>13</v>
      </c>
    </row>
    <row r="24" customFormat="false" ht="14.9" hidden="false" customHeight="false" outlineLevel="0" collapsed="false">
      <c r="A24" s="2" t="s">
        <v>8</v>
      </c>
      <c r="B24" s="2" t="s">
        <v>9</v>
      </c>
      <c r="C24" s="2" t="s">
        <v>10</v>
      </c>
      <c r="D24" s="3" t="s">
        <v>11</v>
      </c>
      <c r="E24" s="2" t="s">
        <v>28</v>
      </c>
      <c r="F24" s="2" t="n">
        <v>3</v>
      </c>
      <c r="G24" s="2" t="s">
        <v>14</v>
      </c>
      <c r="H24" s="2" t="s">
        <v>13</v>
      </c>
    </row>
    <row r="25" customFormat="false" ht="14.9" hidden="false" customHeight="false" outlineLevel="0" collapsed="false">
      <c r="A25" s="2" t="s">
        <v>8</v>
      </c>
      <c r="B25" s="2" t="s">
        <v>9</v>
      </c>
      <c r="C25" s="2" t="s">
        <v>10</v>
      </c>
      <c r="D25" s="3" t="s">
        <v>11</v>
      </c>
      <c r="E25" s="2" t="s">
        <v>29</v>
      </c>
      <c r="F25" s="2" t="n">
        <v>3</v>
      </c>
      <c r="G25" s="2" t="s">
        <v>14</v>
      </c>
      <c r="H25" s="2" t="s">
        <v>13</v>
      </c>
    </row>
    <row r="26" customFormat="false" ht="14.9" hidden="false" customHeight="false" outlineLevel="0" collapsed="false">
      <c r="A26" s="2" t="s">
        <v>8</v>
      </c>
      <c r="B26" s="2" t="s">
        <v>9</v>
      </c>
      <c r="C26" s="2" t="s">
        <v>10</v>
      </c>
      <c r="D26" s="3" t="s">
        <v>11</v>
      </c>
      <c r="E26" s="2" t="s">
        <v>30</v>
      </c>
      <c r="F26" s="2" t="n">
        <v>3</v>
      </c>
      <c r="G26" s="2" t="s">
        <v>14</v>
      </c>
      <c r="H26" s="2" t="s">
        <v>13</v>
      </c>
    </row>
    <row r="1048576" customFormat="false" ht="12.8" hidden="false" customHeight="false" outlineLevel="0" collapsed="false"/>
  </sheetData>
  <hyperlinks>
    <hyperlink ref="D2" r:id="rId1" display="jkb@sanger.ac.uk"/>
    <hyperlink ref="D3" r:id="rId2" display="jkb@sanger.ac.uk"/>
    <hyperlink ref="D4" r:id="rId3" display="jkb@sanger.ac.uk"/>
    <hyperlink ref="D5" r:id="rId4" display="jkb@sanger.ac.uk"/>
    <hyperlink ref="D6" r:id="rId5" display="jkb@sanger.ac.uk"/>
    <hyperlink ref="D7" r:id="rId6" display="jkb@sanger.ac.uk"/>
    <hyperlink ref="D8" r:id="rId7" display="jkb@sanger.ac.uk"/>
    <hyperlink ref="D9" r:id="rId8" display="jkb@sanger.ac.uk"/>
    <hyperlink ref="D10" r:id="rId9" display="jkb@sanger.ac.uk"/>
    <hyperlink ref="D11" r:id="rId10" display="jkb@sanger.ac.uk"/>
    <hyperlink ref="D20" r:id="rId11" display="jkb@sanger.ac.uk"/>
    <hyperlink ref="D21" r:id="rId12" display="jkb@sanger.ac.uk"/>
    <hyperlink ref="D22" r:id="rId13" display="jkb@sanger.ac.uk"/>
    <hyperlink ref="D23" r:id="rId14" display="jkb@sanger.ac.uk"/>
    <hyperlink ref="D24" r:id="rId15" display="jkb@sanger.ac.uk"/>
    <hyperlink ref="D25" r:id="rId16" display="jkb@sanger.ac.uk"/>
    <hyperlink ref="D26" r:id="rId17" display="jkb@sanger.ac.uk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1" sqref="D11:N11 F10"/>
    </sheetView>
  </sheetViews>
  <sheetFormatPr defaultRowHeight="14.5"/>
  <cols>
    <col collapsed="false" hidden="false" max="1" min="1" style="0" width="22.8178137651822"/>
    <col collapsed="false" hidden="false" max="2" min="2" style="0" width="17.5263157894737"/>
    <col collapsed="false" hidden="false" max="3" min="3" style="0" width="17.7449392712551"/>
    <col collapsed="false" hidden="false" max="4" min="4" style="0" width="14.5546558704453"/>
    <col collapsed="false" hidden="false" max="5" min="5" style="0" width="16.6477732793522"/>
    <col collapsed="false" hidden="false" max="6" min="6" style="0" width="17.417004048583"/>
    <col collapsed="false" hidden="false" max="7" min="7" style="0" width="15.9838056680162"/>
    <col collapsed="false" hidden="false" max="8" min="8" style="0" width="86.9878542510122"/>
    <col collapsed="false" hidden="false" max="1025" min="9" style="0" width="8.7246963562753"/>
  </cols>
  <sheetData>
    <row r="1" customFormat="false" ht="14.5" hidden="false" customHeight="false" outlineLevel="0" collapsed="false">
      <c r="A1" s="4"/>
      <c r="B1" s="5" t="s">
        <v>31</v>
      </c>
      <c r="C1" s="5"/>
      <c r="D1" s="5"/>
      <c r="E1" s="5" t="s">
        <v>32</v>
      </c>
      <c r="F1" s="5"/>
      <c r="G1" s="5"/>
      <c r="H1" s="4"/>
    </row>
    <row r="2" customFormat="false" ht="14.5" hidden="false" customHeight="false" outlineLevel="0" collapsed="false">
      <c r="A2" s="4"/>
      <c r="B2" s="6" t="s">
        <v>33</v>
      </c>
      <c r="C2" s="6" t="s">
        <v>34</v>
      </c>
      <c r="D2" s="6" t="n">
        <v>14</v>
      </c>
      <c r="E2" s="6" t="s">
        <v>35</v>
      </c>
      <c r="F2" s="6" t="n">
        <v>10</v>
      </c>
      <c r="G2" s="6" t="n">
        <v>16</v>
      </c>
      <c r="H2" s="1" t="s">
        <v>36</v>
      </c>
    </row>
    <row r="3" customFormat="false" ht="14.5" hidden="false" customHeight="false" outlineLevel="0" collapsed="false">
      <c r="A3" s="1" t="s">
        <v>37</v>
      </c>
      <c r="B3" s="7" t="n">
        <f aca="false">20965526167+20965526167</f>
        <v>41931052334</v>
      </c>
      <c r="C3" s="7" t="n">
        <v>14595722345</v>
      </c>
      <c r="D3" s="7" t="n">
        <v>311558723</v>
      </c>
      <c r="E3" s="7" t="n">
        <v>1929699062</v>
      </c>
      <c r="F3" s="7" t="n">
        <v>18732205716</v>
      </c>
      <c r="G3" s="7" t="n">
        <v>1976351850</v>
      </c>
      <c r="H3" s="8" t="s">
        <v>38</v>
      </c>
    </row>
    <row r="4" customFormat="false" ht="13.8" hidden="false" customHeight="false" outlineLevel="0" collapsed="false">
      <c r="A4" s="1" t="str">
        <f aca="false">CONCATENATE('Participant information'!E2," size (B)")</f>
        <v>CRAM/1k size (B)</v>
      </c>
      <c r="B4" s="9"/>
      <c r="C4" s="9"/>
      <c r="D4" s="9"/>
      <c r="E4" s="9" t="n">
        <v>886674571</v>
      </c>
      <c r="F4" s="9" t="n">
        <v>6773212352</v>
      </c>
      <c r="G4" s="9" t="n">
        <v>733300118</v>
      </c>
      <c r="H4" s="2" t="s">
        <v>39</v>
      </c>
    </row>
    <row r="5" customFormat="false" ht="13.8" hidden="false" customHeight="false" outlineLevel="0" collapsed="false">
      <c r="A5" s="1" t="str">
        <f aca="false">CONCATENATE('Participant information'!E3," size (B)")</f>
        <v>CRAM/10k size (B)</v>
      </c>
      <c r="B5" s="9"/>
      <c r="C5" s="9"/>
      <c r="D5" s="9"/>
      <c r="E5" s="9" t="n">
        <v>867558424</v>
      </c>
      <c r="F5" s="9" t="n">
        <v>6444091732</v>
      </c>
      <c r="G5" s="9" t="n">
        <v>714245853</v>
      </c>
      <c r="H5" s="2" t="s">
        <v>40</v>
      </c>
    </row>
    <row r="6" customFormat="false" ht="13.8" hidden="false" customHeight="false" outlineLevel="0" collapsed="false">
      <c r="A6" s="1" t="str">
        <f aca="false">CONCATENATE('Participant information'!E4," size (B)")</f>
        <v>CRAM/100k size (B)</v>
      </c>
      <c r="B6" s="9"/>
      <c r="C6" s="9"/>
      <c r="D6" s="9"/>
      <c r="E6" s="9" t="n">
        <v>866132619</v>
      </c>
      <c r="F6" s="9" t="n">
        <v>6421605206</v>
      </c>
      <c r="G6" s="9" t="n">
        <v>712828981</v>
      </c>
      <c r="H6" s="2" t="s">
        <v>41</v>
      </c>
    </row>
    <row r="7" customFormat="false" ht="13.8" hidden="false" customHeight="false" outlineLevel="0" collapsed="false">
      <c r="A7" s="1" t="str">
        <f aca="false">CONCATENATE('Participant information'!E5," size (B)")</f>
        <v>CRAM+bsc/1k size (B)</v>
      </c>
      <c r="B7" s="9"/>
      <c r="C7" s="9"/>
      <c r="D7" s="9"/>
      <c r="E7" s="9" t="n">
        <v>833618988</v>
      </c>
      <c r="F7" s="9" t="n">
        <v>6217036972</v>
      </c>
      <c r="G7" s="9" t="n">
        <v>710737162</v>
      </c>
      <c r="H7" s="2" t="s">
        <v>42</v>
      </c>
    </row>
    <row r="8" customFormat="false" ht="13.8" hidden="false" customHeight="false" outlineLevel="0" collapsed="false">
      <c r="A8" s="1" t="str">
        <f aca="false">CONCATENATE('Participant information'!E6," size (B)")</f>
        <v>CRAM+bsc/10k size (B)</v>
      </c>
      <c r="B8" s="9"/>
      <c r="C8" s="9"/>
      <c r="D8" s="9"/>
      <c r="E8" s="9" t="n">
        <v>813329602</v>
      </c>
      <c r="F8" s="9" t="n">
        <v>6021859786</v>
      </c>
      <c r="G8" s="9" t="n">
        <v>689254788</v>
      </c>
      <c r="H8" s="2" t="s">
        <v>42</v>
      </c>
    </row>
    <row r="9" customFormat="false" ht="13.8" hidden="false" customHeight="false" outlineLevel="0" collapsed="false">
      <c r="A9" s="1" t="str">
        <f aca="false">CONCATENATE('Participant information'!E7," size (B)")</f>
        <v>CRAM+bsc/100k size (B)</v>
      </c>
      <c r="B9" s="9"/>
      <c r="C9" s="9"/>
      <c r="D9" s="9"/>
      <c r="E9" s="9" t="n">
        <v>798610572</v>
      </c>
      <c r="F9" s="9" t="n">
        <v>5953446434</v>
      </c>
      <c r="G9" s="9" t="n">
        <v>676054814</v>
      </c>
      <c r="H9" s="2" t="s">
        <v>42</v>
      </c>
    </row>
    <row r="10" customFormat="false" ht="13.8" hidden="false" customHeight="false" outlineLevel="0" collapsed="false">
      <c r="A10" s="1" t="str">
        <f aca="false">CONCATENATE('Participant information'!E8," size (B)")</f>
        <v>CRAM+fqz/1k size (B)</v>
      </c>
      <c r="B10" s="9"/>
      <c r="C10" s="9"/>
      <c r="D10" s="9"/>
      <c r="E10" s="9"/>
      <c r="F10" s="9" t="n">
        <v>6773624515</v>
      </c>
      <c r="G10" s="9" t="n">
        <v>753777116</v>
      </c>
      <c r="H10" s="2" t="s">
        <v>43</v>
      </c>
    </row>
    <row r="11" customFormat="false" ht="13.8" hidden="false" customHeight="false" outlineLevel="0" collapsed="false">
      <c r="A11" s="1" t="str">
        <f aca="false">CONCATENATE('Participant information'!E9," size (B)")</f>
        <v>CRAM+fqz/10k size (B)</v>
      </c>
      <c r="B11" s="9"/>
      <c r="C11" s="9"/>
      <c r="D11" s="9"/>
      <c r="E11" s="9" t="n">
        <v>853315557</v>
      </c>
      <c r="F11" s="9" t="n">
        <v>5934828621</v>
      </c>
      <c r="G11" s="9" t="n">
        <v>672545339</v>
      </c>
      <c r="H11" s="2" t="s">
        <v>43</v>
      </c>
    </row>
    <row r="12" customFormat="false" ht="13.8" hidden="false" customHeight="false" outlineLevel="0" collapsed="false">
      <c r="A12" s="1" t="str">
        <f aca="false">CONCATENATE('Participant information'!E10," size (B)")</f>
        <v>CRAM+fqz/100k size (B)</v>
      </c>
      <c r="B12" s="9"/>
      <c r="C12" s="9"/>
      <c r="D12" s="9"/>
      <c r="E12" s="9" t="n">
        <v>808792284</v>
      </c>
      <c r="F12" s="9" t="n">
        <v>5641065113</v>
      </c>
      <c r="G12" s="9" t="n">
        <v>646493190</v>
      </c>
      <c r="H12" s="2" t="s">
        <v>43</v>
      </c>
    </row>
    <row r="13" customFormat="false" ht="13.8" hidden="false" customHeight="false" outlineLevel="0" collapsed="false">
      <c r="A13" s="1" t="str">
        <f aca="false">CONCATENATE('Participant information'!E11," size (B)")</f>
        <v>CRAM/10k with dedup size (B)</v>
      </c>
      <c r="B13" s="9"/>
      <c r="C13" s="9"/>
      <c r="D13" s="9"/>
      <c r="E13" s="9"/>
      <c r="F13" s="9" t="n">
        <v>6185333488</v>
      </c>
      <c r="G13" s="9"/>
      <c r="H13" s="2" t="s">
        <v>44</v>
      </c>
    </row>
    <row r="14" customFormat="false" ht="13.8" hidden="false" customHeight="false" outlineLevel="0" collapsed="false">
      <c r="A14" s="1" t="str">
        <f aca="false">CONCATENATE('Participant information'!E12," size (B)")</f>
        <v>size (B)</v>
      </c>
      <c r="B14" s="9"/>
      <c r="C14" s="9"/>
      <c r="D14" s="9"/>
      <c r="E14" s="9"/>
      <c r="F14" s="9"/>
      <c r="G14" s="9"/>
      <c r="H14" s="2"/>
    </row>
    <row r="22" customFormat="false" ht="13.8" hidden="false" customHeight="false" outlineLevel="0" collapsed="false"/>
  </sheetData>
  <mergeCells count="2">
    <mergeCell ref="B1:D1"/>
    <mergeCell ref="E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:N11"/>
    </sheetView>
  </sheetViews>
  <sheetFormatPr defaultRowHeight="13.8"/>
  <cols>
    <col collapsed="false" hidden="false" max="1" min="1" style="0" width="36.8218623481781"/>
    <col collapsed="false" hidden="false" max="2" min="2" style="0" width="19.1821862348178"/>
    <col collapsed="false" hidden="false" max="3" min="3" style="0" width="18.2753036437247"/>
    <col collapsed="false" hidden="false" max="15" min="4" style="0" width="10.5344129554656"/>
    <col collapsed="false" hidden="false" max="16" min="16" style="0" width="17.4534412955466"/>
    <col collapsed="false" hidden="false" max="28" min="17" style="0" width="10.5344129554656"/>
    <col collapsed="false" hidden="false" max="29" min="29" style="0" width="61.1781376518219"/>
    <col collapsed="false" hidden="false" max="1025" min="30" style="0" width="10.5344129554656"/>
  </cols>
  <sheetData>
    <row r="1" customFormat="false" ht="17.35" hidden="false" customHeight="false" outlineLevel="0" collapsed="false">
      <c r="A1" s="10" t="n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customFormat="false" ht="13.8" hidden="false" customHeight="false" outlineLevel="0" collapsed="false">
      <c r="A2" s="11"/>
      <c r="B2" s="12" t="s">
        <v>45</v>
      </c>
      <c r="C2" s="5" t="s">
        <v>46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47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2" t="s">
        <v>36</v>
      </c>
    </row>
    <row r="3" customFormat="false" ht="13.8" hidden="false" customHeight="false" outlineLevel="0" collapsed="false">
      <c r="A3" s="11"/>
      <c r="B3" s="12"/>
      <c r="C3" s="12" t="s">
        <v>45</v>
      </c>
      <c r="D3" s="5" t="s">
        <v>48</v>
      </c>
      <c r="E3" s="5"/>
      <c r="F3" s="5"/>
      <c r="G3" s="5" t="s">
        <v>49</v>
      </c>
      <c r="H3" s="5"/>
      <c r="I3" s="5"/>
      <c r="J3" s="5" t="s">
        <v>50</v>
      </c>
      <c r="K3" s="5"/>
      <c r="L3" s="5"/>
      <c r="M3" s="5" t="s">
        <v>51</v>
      </c>
      <c r="N3" s="5"/>
      <c r="O3" s="5"/>
      <c r="P3" s="12" t="s">
        <v>45</v>
      </c>
      <c r="Q3" s="5" t="s">
        <v>48</v>
      </c>
      <c r="R3" s="5"/>
      <c r="S3" s="5"/>
      <c r="T3" s="5" t="s">
        <v>49</v>
      </c>
      <c r="U3" s="5"/>
      <c r="V3" s="5"/>
      <c r="W3" s="5" t="s">
        <v>50</v>
      </c>
      <c r="X3" s="5"/>
      <c r="Y3" s="5"/>
      <c r="Z3" s="5" t="s">
        <v>51</v>
      </c>
      <c r="AA3" s="5"/>
      <c r="AB3" s="5"/>
      <c r="AC3" s="12"/>
    </row>
    <row r="4" customFormat="false" ht="13.8" hidden="false" customHeight="false" outlineLevel="0" collapsed="false">
      <c r="A4" s="11"/>
      <c r="B4" s="12"/>
      <c r="C4" s="12"/>
      <c r="D4" s="5" t="s">
        <v>52</v>
      </c>
      <c r="E4" s="5" t="s">
        <v>53</v>
      </c>
      <c r="F4" s="5" t="s">
        <v>54</v>
      </c>
      <c r="G4" s="5" t="s">
        <v>52</v>
      </c>
      <c r="H4" s="5" t="s">
        <v>53</v>
      </c>
      <c r="I4" s="5" t="s">
        <v>54</v>
      </c>
      <c r="J4" s="5" t="s">
        <v>52</v>
      </c>
      <c r="K4" s="5" t="s">
        <v>53</v>
      </c>
      <c r="L4" s="5" t="s">
        <v>54</v>
      </c>
      <c r="M4" s="5" t="s">
        <v>52</v>
      </c>
      <c r="N4" s="5" t="s">
        <v>53</v>
      </c>
      <c r="O4" s="5" t="s">
        <v>54</v>
      </c>
      <c r="P4" s="12"/>
      <c r="Q4" s="5" t="s">
        <v>52</v>
      </c>
      <c r="R4" s="5" t="s">
        <v>53</v>
      </c>
      <c r="S4" s="5" t="s">
        <v>54</v>
      </c>
      <c r="T4" s="5" t="s">
        <v>52</v>
      </c>
      <c r="U4" s="5" t="s">
        <v>53</v>
      </c>
      <c r="V4" s="5" t="s">
        <v>54</v>
      </c>
      <c r="W4" s="5" t="s">
        <v>52</v>
      </c>
      <c r="X4" s="5" t="s">
        <v>53</v>
      </c>
      <c r="Y4" s="5" t="s">
        <v>54</v>
      </c>
      <c r="Z4" s="5" t="s">
        <v>52</v>
      </c>
      <c r="AA4" s="5" t="s">
        <v>53</v>
      </c>
      <c r="AB4" s="5" t="s">
        <v>54</v>
      </c>
      <c r="AC4" s="12"/>
    </row>
    <row r="5" customFormat="false" ht="13.8" hidden="false" customHeight="false" outlineLevel="0" collapsed="false">
      <c r="A5" s="1" t="s">
        <v>55</v>
      </c>
      <c r="B5" s="13" t="n">
        <v>32825182879</v>
      </c>
      <c r="C5" s="13" t="n">
        <v>1402713277</v>
      </c>
      <c r="D5" s="14"/>
      <c r="E5" s="14"/>
      <c r="F5" s="14" t="e">
        <f aca="false">2*((D5*E5)/(D5+E5))</f>
        <v>#DIV/0!</v>
      </c>
      <c r="G5" s="14"/>
      <c r="H5" s="14"/>
      <c r="I5" s="14" t="e">
        <f aca="false">2*((G5*H5)/(G5+H5))</f>
        <v>#DIV/0!</v>
      </c>
      <c r="J5" s="14"/>
      <c r="K5" s="14"/>
      <c r="L5" s="14" t="e">
        <f aca="false">2*((J5*K5)/(J5+K5))</f>
        <v>#DIV/0!</v>
      </c>
      <c r="M5" s="14"/>
      <c r="N5" s="14"/>
      <c r="O5" s="14" t="e">
        <f aca="false">2*((M5*N5)/(M5+N5))</f>
        <v>#DIV/0!</v>
      </c>
      <c r="P5" s="13" t="n">
        <v>622751899</v>
      </c>
      <c r="Q5" s="15" t="n">
        <v>0.464911</v>
      </c>
      <c r="R5" s="15" t="n">
        <v>0.926027</v>
      </c>
      <c r="S5" s="14" t="n">
        <f aca="false">2*((Q5*R5)/(Q5+R5))</f>
        <v>0.619035699070699</v>
      </c>
      <c r="T5" s="15" t="n">
        <v>0.51663</v>
      </c>
      <c r="U5" s="15" t="n">
        <v>0.92899</v>
      </c>
      <c r="V5" s="14" t="n">
        <f aca="false">2*((T5*U5)/(T5+U5))</f>
        <v>0.66399759784729</v>
      </c>
      <c r="W5" s="15" t="n">
        <v>0.528064</v>
      </c>
      <c r="X5" s="15" t="n">
        <v>0.928534</v>
      </c>
      <c r="Y5" s="14" t="n">
        <f aca="false">2*((W5*X5)/(W5+X5))</f>
        <v>0.673247358812795</v>
      </c>
      <c r="Z5" s="15" t="n">
        <v>0.530541</v>
      </c>
      <c r="AA5" s="15" t="n">
        <v>0.92599</v>
      </c>
      <c r="AB5" s="14" t="n">
        <f aca="false">2*((Z5*AA5)/(Z5+AA5))</f>
        <v>0.674583185102136</v>
      </c>
      <c r="AC5" s="4" t="s">
        <v>38</v>
      </c>
    </row>
    <row r="6" customFormat="false" ht="13.8" hidden="false" customHeight="false" outlineLevel="0" collapsed="false">
      <c r="A6" s="1" t="s">
        <v>56</v>
      </c>
      <c r="B6" s="13" t="n">
        <v>24186085643</v>
      </c>
      <c r="C6" s="13" t="n">
        <v>1103699634</v>
      </c>
      <c r="D6" s="14"/>
      <c r="E6" s="14"/>
      <c r="F6" s="14" t="inlineStr">
        <f aca="false">2*((D6*E6)/(D6+E6))</f>
        <is>
          <t/>
        </is>
      </c>
      <c r="G6" s="14"/>
      <c r="H6" s="14"/>
      <c r="I6" s="14" t="inlineStr">
        <f aca="false">2*((G6*H6)/(G6+H6))</f>
        <is>
          <t/>
        </is>
      </c>
      <c r="J6" s="14"/>
      <c r="K6" s="14"/>
      <c r="L6" s="14" t="inlineStr">
        <f aca="false">2*((J6*K6)/(J6+K6))</f>
        <is>
          <t/>
        </is>
      </c>
      <c r="M6" s="14"/>
      <c r="N6" s="14"/>
      <c r="O6" s="14" t="inlineStr">
        <f aca="false">2*((M6*N6)/(M6+N6))</f>
        <is>
          <t/>
        </is>
      </c>
      <c r="P6" s="13" t="n">
        <v>498888364</v>
      </c>
      <c r="Q6" s="14"/>
      <c r="R6" s="14"/>
      <c r="S6" s="14" t="inlineStr">
        <f aca="false">2*((Q6*R6)/(Q6+R6))</f>
        <is>
          <t/>
        </is>
      </c>
      <c r="T6" s="14"/>
      <c r="U6" s="14"/>
      <c r="V6" s="14" t="inlineStr">
        <f aca="false">2*((T6*U6)/(T6+U6))</f>
        <is>
          <t/>
        </is>
      </c>
      <c r="W6" s="14"/>
      <c r="X6" s="14"/>
      <c r="Y6" s="14" t="inlineStr">
        <f aca="false">2*((W6*X6)/(W6+X6))</f>
        <is>
          <t/>
        </is>
      </c>
      <c r="Z6" s="14"/>
      <c r="AA6" s="14"/>
      <c r="AB6" s="14" t="inlineStr">
        <f aca="false">2*((Z6*AA6)/(Z6+AA6))</f>
        <is>
          <t/>
        </is>
      </c>
      <c r="AC6" s="4" t="s">
        <v>57</v>
      </c>
    </row>
    <row r="7" customFormat="false" ht="13.8" hidden="false" customHeight="false" outlineLevel="0" collapsed="false">
      <c r="A7" s="1" t="str">
        <f aca="false">'Participant information'!E20</f>
        <v>CRAM/10k – lossless</v>
      </c>
      <c r="B7" s="16"/>
      <c r="C7" s="16" t="n">
        <v>656888474</v>
      </c>
      <c r="D7" s="15" t="n">
        <v>0.486779</v>
      </c>
      <c r="E7" s="15" t="n">
        <v>0.937853</v>
      </c>
      <c r="F7" s="14" t="n">
        <f aca="false">2*((D7*E7)/(D7+E7))</f>
        <v>0.640905364314433</v>
      </c>
      <c r="G7" s="15" t="n">
        <v>0.545241</v>
      </c>
      <c r="H7" s="15" t="n">
        <v>0.939863</v>
      </c>
      <c r="I7" s="14" t="n">
        <f aca="false">2*((G7*H7)/(G7+H7))</f>
        <v>0.690122499142148</v>
      </c>
      <c r="J7" s="15" t="n">
        <v>0.559192</v>
      </c>
      <c r="K7" s="15" t="n">
        <v>0.939294</v>
      </c>
      <c r="L7" s="14" t="n">
        <f aca="false">2*((J7*K7)/(J7+K7))</f>
        <v>0.701035165424302</v>
      </c>
      <c r="M7" s="15" t="n">
        <v>0.562877</v>
      </c>
      <c r="N7" s="15" t="n">
        <v>0.937361</v>
      </c>
      <c r="O7" s="14" t="n">
        <f aca="false">2*((M7*N7)/(M7+N7))</f>
        <v>0.703380327117431</v>
      </c>
      <c r="P7" s="16" t="n">
        <v>291952417</v>
      </c>
      <c r="Q7" s="15" t="n">
        <v>0.464911</v>
      </c>
      <c r="R7" s="15" t="n">
        <v>0.926027</v>
      </c>
      <c r="S7" s="14" t="n">
        <f aca="false">2*((Q7*R7)/(Q7+R7))</f>
        <v>0.619035699070699</v>
      </c>
      <c r="T7" s="15" t="n">
        <v>0.51663</v>
      </c>
      <c r="U7" s="15" t="n">
        <v>0.92899</v>
      </c>
      <c r="V7" s="14" t="n">
        <f aca="false">2*((T7*U7)/(T7+U7))</f>
        <v>0.66399759784729</v>
      </c>
      <c r="W7" s="15" t="n">
        <v>0.528064</v>
      </c>
      <c r="X7" s="15" t="n">
        <v>0.928534</v>
      </c>
      <c r="Y7" s="14" t="n">
        <f aca="false">2*((W7*X7)/(W7+X7))</f>
        <v>0.673247358812795</v>
      </c>
      <c r="Z7" s="15" t="n">
        <v>0.530541</v>
      </c>
      <c r="AA7" s="15" t="n">
        <v>0.92599</v>
      </c>
      <c r="AB7" s="14" t="n">
        <f aca="false">2*((Z7*AA7)/(Z7+AA7))</f>
        <v>0.674583185102136</v>
      </c>
      <c r="AC7" s="2" t="s">
        <v>58</v>
      </c>
    </row>
    <row r="8" customFormat="false" ht="13.8" hidden="false" customHeight="false" outlineLevel="0" collapsed="false">
      <c r="A8" s="1" t="str">
        <f aca="false">'Participant information'!E21</f>
        <v>Crumble -1 + CRAM/10k, rANS1</v>
      </c>
      <c r="B8" s="16"/>
      <c r="C8" s="16" t="n">
        <v>640548371</v>
      </c>
      <c r="D8" s="15" t="n">
        <v>0.490596</v>
      </c>
      <c r="E8" s="15" t="n">
        <v>0.938082</v>
      </c>
      <c r="F8" s="14" t="n">
        <f aca="false">2*((D8*E8)/(D8+E8))</f>
        <v>0.644258925904927</v>
      </c>
      <c r="G8" s="15" t="n">
        <v>0.545794</v>
      </c>
      <c r="H8" s="15" t="n">
        <v>0.93967</v>
      </c>
      <c r="I8" s="14" t="n">
        <f aca="false">2*((G8*H8)/(G8+H8))</f>
        <v>0.690513197196297</v>
      </c>
      <c r="J8" s="15" t="n">
        <v>0.559841</v>
      </c>
      <c r="K8" s="15" t="n">
        <v>0.939848</v>
      </c>
      <c r="L8" s="14" t="n">
        <f aca="false">2*((J8*K8)/(J8+K8))</f>
        <v>0.701699411235263</v>
      </c>
      <c r="M8" s="15" t="n">
        <v>0.563835</v>
      </c>
      <c r="N8" s="15" t="n">
        <v>0.937691</v>
      </c>
      <c r="O8" s="14" t="n">
        <f aca="false">2*((M8*N8)/(M8+N8))</f>
        <v>0.70422091257161</v>
      </c>
      <c r="P8" s="16" t="n">
        <v>285105238</v>
      </c>
      <c r="Q8" s="15" t="n">
        <v>0.467715</v>
      </c>
      <c r="R8" s="15" t="n">
        <v>0.92681</v>
      </c>
      <c r="S8" s="14" t="n">
        <f aca="false">2*((Q8*R8)/(Q8+R8))</f>
        <v>0.621692603789821</v>
      </c>
      <c r="T8" s="15" t="n">
        <v>0.518904</v>
      </c>
      <c r="U8" s="15" t="n">
        <v>0.929253</v>
      </c>
      <c r="V8" s="14" t="n">
        <f aca="false">2*((T8*U8)/(T8+U8))</f>
        <v>0.66594036242203</v>
      </c>
      <c r="W8" s="15" t="n">
        <v>0.529108</v>
      </c>
      <c r="X8" s="15" t="n">
        <v>0.927853</v>
      </c>
      <c r="Y8" s="14" t="n">
        <f aca="false">2*((W8*X8)/(W8+X8))</f>
        <v>0.673915698668667</v>
      </c>
      <c r="Z8" s="15" t="n">
        <v>0.531522</v>
      </c>
      <c r="AA8" s="15" t="n">
        <v>0.926092</v>
      </c>
      <c r="AB8" s="14" t="n">
        <f aca="false">2*((Z8*AA8)/(Z8+AA8))</f>
        <v>0.675402777448625</v>
      </c>
      <c r="AC8" s="2" t="s">
        <v>58</v>
      </c>
    </row>
    <row r="9" customFormat="false" ht="13.8" hidden="false" customHeight="false" outlineLevel="0" collapsed="false">
      <c r="A9" s="1" t="str">
        <f aca="false">'Participant information'!E23</f>
        <v>Crumble -9 + CRAM/10k, rANS1</v>
      </c>
      <c r="B9" s="16"/>
      <c r="C9" s="16" t="n">
        <v>564459481</v>
      </c>
      <c r="D9" s="15" t="n">
        <v>0.49409</v>
      </c>
      <c r="E9" s="15" t="n">
        <v>0.93994</v>
      </c>
      <c r="F9" s="14" t="n">
        <f aca="false">2*((D9*E9)/(D9+E9))</f>
        <v>0.647706051616772</v>
      </c>
      <c r="G9" s="15" t="n">
        <v>0.554055</v>
      </c>
      <c r="H9" s="15" t="n">
        <v>0.941328</v>
      </c>
      <c r="I9" s="14" t="n">
        <f aca="false">2*((G9*H9)/(G9+H9))</f>
        <v>0.697543686186081</v>
      </c>
      <c r="J9" s="15" t="n">
        <v>0.567129</v>
      </c>
      <c r="K9" s="15" t="n">
        <v>0.941047</v>
      </c>
      <c r="L9" s="14" t="n">
        <f aca="false">2*((J9*K9)/(J9+K9))</f>
        <v>0.707735760366164</v>
      </c>
      <c r="M9" s="15" t="n">
        <v>0.571484</v>
      </c>
      <c r="N9" s="15" t="n">
        <v>0.938837</v>
      </c>
      <c r="O9" s="14" t="n">
        <f aca="false">2*((M9*N9)/(M9+N9))</f>
        <v>0.71048515396131</v>
      </c>
      <c r="P9" s="16" t="n">
        <v>252045288</v>
      </c>
      <c r="Q9" s="15" t="n">
        <v>0.473572</v>
      </c>
      <c r="R9" s="15" t="n">
        <v>0.928868</v>
      </c>
      <c r="S9" s="14" t="n">
        <f aca="false">2*((Q9*R9)/(Q9+R9))</f>
        <v>0.627315074435983</v>
      </c>
      <c r="T9" s="15" t="n">
        <v>0.528469</v>
      </c>
      <c r="U9" s="15" t="n">
        <v>0.931185</v>
      </c>
      <c r="V9" s="14" t="n">
        <f aca="false">2*((T9*U9)/(T9+U9))</f>
        <v>0.674272677997662</v>
      </c>
      <c r="W9" s="15" t="n">
        <v>0.537052</v>
      </c>
      <c r="X9" s="15" t="n">
        <v>0.930801</v>
      </c>
      <c r="Y9" s="14" t="n">
        <f aca="false">2*((W9*X9)/(W9+X9))</f>
        <v>0.681115259705161</v>
      </c>
      <c r="Z9" s="15" t="n">
        <v>0.539264</v>
      </c>
      <c r="AA9" s="15" t="n">
        <v>0.927697</v>
      </c>
      <c r="AB9" s="14" t="n">
        <f aca="false">2*((Z9*AA9)/(Z9+AA9))</f>
        <v>0.682054390004915</v>
      </c>
      <c r="AC9" s="2" t="s">
        <v>58</v>
      </c>
    </row>
    <row r="10" customFormat="false" ht="13.8" hidden="false" customHeight="false" outlineLevel="0" collapsed="false">
      <c r="A10" s="1" t="str">
        <f aca="false">'Participant information'!E25</f>
        <v>Crumble -9 -p8 + CRAM/10k, rANS1</v>
      </c>
      <c r="B10" s="16"/>
      <c r="C10" s="16" t="n">
        <v>82126745</v>
      </c>
      <c r="D10" s="15" t="n">
        <v>0.521593</v>
      </c>
      <c r="E10" s="15" t="n">
        <v>0.946976</v>
      </c>
      <c r="F10" s="14" t="n">
        <f aca="false">2*((D10*E10)/(D10+E10))</f>
        <v>0.672676670647412</v>
      </c>
      <c r="G10" s="15" t="n">
        <v>0.582612</v>
      </c>
      <c r="H10" s="15" t="n">
        <v>0.946927</v>
      </c>
      <c r="I10" s="14" t="n">
        <f aca="false">2*((G10*H10)/(G10+H10))</f>
        <v>0.721382107058401</v>
      </c>
      <c r="J10" s="15" t="n">
        <v>0.59814</v>
      </c>
      <c r="K10" s="15" t="n">
        <v>0.946122</v>
      </c>
      <c r="L10" s="14" t="n">
        <f aca="false">2*((J10*K10)/(J10+K10))</f>
        <v>0.73292409329505</v>
      </c>
      <c r="M10" s="15" t="n">
        <v>0.602672</v>
      </c>
      <c r="N10" s="15" t="n">
        <v>0.943078</v>
      </c>
      <c r="O10" s="14" t="n">
        <f aca="false">2*((M10*N10)/(M10+N10))</f>
        <v>0.735392792386867</v>
      </c>
      <c r="P10" s="16" t="n">
        <v>37003532</v>
      </c>
      <c r="Q10" s="15" t="n">
        <v>0.498481</v>
      </c>
      <c r="R10" s="15" t="n">
        <v>0.936273</v>
      </c>
      <c r="S10" s="14" t="n">
        <f aca="false">2*((Q10*R10)/(Q10+R10))</f>
        <v>0.650584422574183</v>
      </c>
      <c r="T10" s="15" t="n">
        <v>0.556244</v>
      </c>
      <c r="U10" s="15" t="n">
        <v>0.936675</v>
      </c>
      <c r="V10" s="14" t="n">
        <f aca="false">2*((T10*U10)/(T10+U10))</f>
        <v>0.697988100760992</v>
      </c>
      <c r="W10" s="15" t="n">
        <v>0.568738</v>
      </c>
      <c r="X10" s="15" t="n">
        <v>0.9356</v>
      </c>
      <c r="Y10" s="14" t="n">
        <f aca="false">2*((W10*X10)/(W10+X10))</f>
        <v>0.707435792754022</v>
      </c>
      <c r="Z10" s="15" t="n">
        <v>0.572087</v>
      </c>
      <c r="AA10" s="15" t="n">
        <v>0.931868</v>
      </c>
      <c r="AB10" s="14" t="n">
        <f aca="false">2*((Z10*AA10)/(Z10+AA10))</f>
        <v>0.708943510299178</v>
      </c>
      <c r="AC10" s="2" t="s">
        <v>58</v>
      </c>
    </row>
    <row r="11" customFormat="false" ht="13.8" hidden="false" customHeight="false" outlineLevel="0" collapsed="false">
      <c r="A11" s="1" t="str">
        <f aca="false">'Participant information'!E26</f>
        <v>Crumble -9 -p8 + CRAM/100k, fqz</v>
      </c>
      <c r="B11" s="16"/>
      <c r="C11" s="16" t="n">
        <v>96394731</v>
      </c>
      <c r="D11" s="15" t="n">
        <v>0.521593</v>
      </c>
      <c r="E11" s="15" t="n">
        <v>0.946976</v>
      </c>
      <c r="F11" s="14" t="n">
        <f aca="false">2*((D11*E11)/(D11+E11))</f>
        <v>0.672676670647412</v>
      </c>
      <c r="G11" s="15" t="n">
        <v>0.582612</v>
      </c>
      <c r="H11" s="15" t="n">
        <v>0.946927</v>
      </c>
      <c r="I11" s="14" t="n">
        <f aca="false">2*((G11*H11)/(G11+H11))</f>
        <v>0.721382107058401</v>
      </c>
      <c r="J11" s="15" t="n">
        <v>0.59814</v>
      </c>
      <c r="K11" s="15" t="n">
        <v>0.946122</v>
      </c>
      <c r="L11" s="14" t="n">
        <f aca="false">2*((J11*K11)/(J11+K11))</f>
        <v>0.73292409329505</v>
      </c>
      <c r="M11" s="15" t="n">
        <v>0.602672</v>
      </c>
      <c r="N11" s="15" t="n">
        <v>0.943078</v>
      </c>
      <c r="O11" s="14" t="n">
        <f aca="false">2*((M11*N11)/(M11+N11))</f>
        <v>0.735392792386867</v>
      </c>
      <c r="P11" s="16" t="n">
        <v>38185172</v>
      </c>
      <c r="Q11" s="15" t="n">
        <v>0.498481</v>
      </c>
      <c r="R11" s="15" t="n">
        <v>0.936273</v>
      </c>
      <c r="S11" s="14" t="n">
        <f aca="false">2*((Q11*R11)/(Q11+R11))</f>
        <v>0.650584422574183</v>
      </c>
      <c r="T11" s="15" t="n">
        <v>0.556244</v>
      </c>
      <c r="U11" s="15" t="n">
        <v>0.936675</v>
      </c>
      <c r="V11" s="14" t="n">
        <f aca="false">2*((T11*U11)/(T11+U11))</f>
        <v>0.697988100760992</v>
      </c>
      <c r="W11" s="15" t="n">
        <v>0.568738</v>
      </c>
      <c r="X11" s="15" t="n">
        <v>0.9356</v>
      </c>
      <c r="Y11" s="14" t="n">
        <f aca="false">2*((W11*X11)/(W11+X11))</f>
        <v>0.707435792754022</v>
      </c>
      <c r="Z11" s="15" t="n">
        <v>0.572087</v>
      </c>
      <c r="AA11" s="15" t="n">
        <v>0.931868</v>
      </c>
      <c r="AB11" s="14" t="n">
        <f aca="false">2*((Z11*AA11)/(Z11+AA11))</f>
        <v>0.708943510299178</v>
      </c>
      <c r="AC11" s="2" t="s">
        <v>58</v>
      </c>
    </row>
    <row r="12" customFormat="false" ht="13.8" hidden="false" customHeight="false" outlineLevel="0" collapsed="false">
      <c r="A12" s="17"/>
      <c r="B12" s="18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customFormat="false" ht="17.35" hidden="false" customHeight="false" outlineLevel="0" collapsed="false">
      <c r="A13" s="10" t="n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customFormat="false" ht="13.8" hidden="false" customHeight="false" outlineLevel="0" collapsed="false">
      <c r="A14" s="11"/>
      <c r="B14" s="12" t="s">
        <v>45</v>
      </c>
      <c r="C14" s="5" t="s">
        <v>46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 t="s">
        <v>47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12" t="s">
        <v>36</v>
      </c>
    </row>
    <row r="15" customFormat="false" ht="13.8" hidden="false" customHeight="false" outlineLevel="0" collapsed="false">
      <c r="A15" s="11"/>
      <c r="B15" s="12"/>
      <c r="C15" s="12" t="s">
        <v>45</v>
      </c>
      <c r="D15" s="5" t="s">
        <v>48</v>
      </c>
      <c r="E15" s="5"/>
      <c r="F15" s="5"/>
      <c r="G15" s="5" t="s">
        <v>49</v>
      </c>
      <c r="H15" s="5"/>
      <c r="I15" s="5"/>
      <c r="J15" s="5" t="s">
        <v>50</v>
      </c>
      <c r="K15" s="5"/>
      <c r="L15" s="5"/>
      <c r="M15" s="5" t="s">
        <v>51</v>
      </c>
      <c r="N15" s="5"/>
      <c r="O15" s="5"/>
      <c r="P15" s="12" t="s">
        <v>45</v>
      </c>
      <c r="Q15" s="5" t="s">
        <v>48</v>
      </c>
      <c r="R15" s="5"/>
      <c r="S15" s="5"/>
      <c r="T15" s="5" t="s">
        <v>49</v>
      </c>
      <c r="U15" s="5"/>
      <c r="V15" s="5"/>
      <c r="W15" s="5" t="s">
        <v>50</v>
      </c>
      <c r="X15" s="5"/>
      <c r="Y15" s="5"/>
      <c r="Z15" s="5" t="s">
        <v>51</v>
      </c>
      <c r="AA15" s="5"/>
      <c r="AB15" s="5"/>
      <c r="AC15" s="12"/>
    </row>
    <row r="16" customFormat="false" ht="13.8" hidden="false" customHeight="false" outlineLevel="0" collapsed="false">
      <c r="A16" s="11"/>
      <c r="B16" s="12"/>
      <c r="C16" s="12"/>
      <c r="D16" s="5" t="s">
        <v>52</v>
      </c>
      <c r="E16" s="5" t="s">
        <v>53</v>
      </c>
      <c r="F16" s="5" t="s">
        <v>54</v>
      </c>
      <c r="G16" s="5" t="s">
        <v>52</v>
      </c>
      <c r="H16" s="5" t="s">
        <v>53</v>
      </c>
      <c r="I16" s="5" t="s">
        <v>54</v>
      </c>
      <c r="J16" s="5" t="s">
        <v>52</v>
      </c>
      <c r="K16" s="5" t="s">
        <v>53</v>
      </c>
      <c r="L16" s="5" t="s">
        <v>54</v>
      </c>
      <c r="M16" s="5" t="s">
        <v>52</v>
      </c>
      <c r="N16" s="5" t="s">
        <v>53</v>
      </c>
      <c r="O16" s="5" t="s">
        <v>54</v>
      </c>
      <c r="P16" s="12"/>
      <c r="Q16" s="5" t="s">
        <v>52</v>
      </c>
      <c r="R16" s="5" t="s">
        <v>53</v>
      </c>
      <c r="S16" s="5" t="s">
        <v>54</v>
      </c>
      <c r="T16" s="5" t="s">
        <v>52</v>
      </c>
      <c r="U16" s="5" t="s">
        <v>53</v>
      </c>
      <c r="V16" s="5" t="s">
        <v>54</v>
      </c>
      <c r="W16" s="5" t="s">
        <v>52</v>
      </c>
      <c r="X16" s="5" t="s">
        <v>53</v>
      </c>
      <c r="Y16" s="5" t="s">
        <v>54</v>
      </c>
      <c r="Z16" s="5" t="s">
        <v>52</v>
      </c>
      <c r="AA16" s="5" t="s">
        <v>53</v>
      </c>
      <c r="AB16" s="5" t="s">
        <v>54</v>
      </c>
      <c r="AC16" s="12"/>
    </row>
    <row r="17" customFormat="false" ht="13.8" hidden="false" customHeight="false" outlineLevel="0" collapsed="false">
      <c r="A17" s="1" t="s">
        <v>55</v>
      </c>
      <c r="B17" s="13" t="n">
        <f aca="false">76024787933+75973929719</f>
        <v>151998717652</v>
      </c>
      <c r="C17" s="13" t="n">
        <v>6696582269</v>
      </c>
      <c r="D17" s="14"/>
      <c r="E17" s="14"/>
      <c r="F17" s="14" t="e">
        <f aca="false">2*((D17*E17)/(D17+E17))</f>
        <v>#DIV/0!</v>
      </c>
      <c r="G17" s="4"/>
      <c r="H17" s="4"/>
      <c r="I17" s="14" t="e">
        <f aca="false">2*((G17*H17)/(G17+H17))</f>
        <v>#DIV/0!</v>
      </c>
      <c r="J17" s="14"/>
      <c r="K17" s="14"/>
      <c r="L17" s="14" t="e">
        <f aca="false">2*((J17*K17)/(J17+K17))</f>
        <v>#DIV/0!</v>
      </c>
      <c r="M17" s="14"/>
      <c r="N17" s="14"/>
      <c r="O17" s="14" t="e">
        <f aca="false">2*((M17*N17)/(M17+N17))</f>
        <v>#DIV/0!</v>
      </c>
      <c r="P17" s="13" t="n">
        <v>3017194085</v>
      </c>
      <c r="Q17" s="14"/>
      <c r="R17" s="14"/>
      <c r="S17" s="14" t="e">
        <f aca="false">2*((Q17*R17)/(Q17+R17))</f>
        <v>#DIV/0!</v>
      </c>
      <c r="T17" s="4"/>
      <c r="U17" s="4"/>
      <c r="V17" s="14" t="e">
        <f aca="false">2*((T17*U17)/(T17+U17))</f>
        <v>#DIV/0!</v>
      </c>
      <c r="W17" s="14"/>
      <c r="X17" s="14"/>
      <c r="Y17" s="14" t="e">
        <f aca="false">2*((W17*X17)/(W17+X17))</f>
        <v>#DIV/0!</v>
      </c>
      <c r="Z17" s="14"/>
      <c r="AA17" s="14"/>
      <c r="AB17" s="14" t="e">
        <f aca="false">2*((Z17*AA17)/(Z17+AA17))</f>
        <v>#DIV/0!</v>
      </c>
      <c r="AC17" s="4" t="s">
        <v>38</v>
      </c>
    </row>
    <row r="18" customFormat="false" ht="13.8" hidden="false" customHeight="false" outlineLevel="0" collapsed="false">
      <c r="A18" s="1" t="s">
        <v>56</v>
      </c>
      <c r="B18" s="13" t="n">
        <v>62503725284</v>
      </c>
      <c r="C18" s="13" t="n">
        <v>2843555235</v>
      </c>
      <c r="D18" s="14"/>
      <c r="E18" s="14"/>
      <c r="F18" s="14" t="inlineStr">
        <f aca="false">2*((D18*E18)/(D18+E18))</f>
        <is>
          <t/>
        </is>
      </c>
      <c r="G18" s="14"/>
      <c r="H18" s="14"/>
      <c r="I18" s="14" t="inlineStr">
        <f aca="false">2*((G18*H18)/(G18+H18))</f>
        <is>
          <t/>
        </is>
      </c>
      <c r="J18" s="14"/>
      <c r="K18" s="14"/>
      <c r="L18" s="14" t="inlineStr">
        <f aca="false">2*((J18*K18)/(J18+K18))</f>
        <is>
          <t/>
        </is>
      </c>
      <c r="M18" s="14"/>
      <c r="N18" s="14"/>
      <c r="O18" s="14" t="inlineStr">
        <f aca="false">2*((M18*N18)/(M18+N18))</f>
        <is>
          <t/>
        </is>
      </c>
      <c r="P18" s="13" t="n">
        <v>1291726697</v>
      </c>
      <c r="Q18" s="14"/>
      <c r="R18" s="14"/>
      <c r="S18" s="14" t="inlineStr">
        <f aca="false">2*((Q18*R18)/(Q18+R18))</f>
        <is>
          <t/>
        </is>
      </c>
      <c r="T18" s="14"/>
      <c r="U18" s="14"/>
      <c r="V18" s="14" t="inlineStr">
        <f aca="false">2*((T18*U18)/(T18+U18))</f>
        <is>
          <t/>
        </is>
      </c>
      <c r="W18" s="14"/>
      <c r="X18" s="14"/>
      <c r="Y18" s="14" t="inlineStr">
        <f aca="false">2*((W18*X18)/(W18+X18))</f>
        <is>
          <t/>
        </is>
      </c>
      <c r="Z18" s="14"/>
      <c r="AA18" s="14"/>
      <c r="AB18" s="14" t="inlineStr">
        <f aca="false">2*((Z18*AA18)/(Z18+AA18))</f>
        <is>
          <t/>
        </is>
      </c>
      <c r="AC18" s="4" t="s">
        <v>57</v>
      </c>
    </row>
    <row r="19" customFormat="false" ht="13.8" hidden="false" customHeight="false" outlineLevel="0" collapsed="false">
      <c r="A19" s="1" t="str">
        <f aca="false">'Participant information'!E20</f>
        <v>CRAM/10k – lossless</v>
      </c>
      <c r="B19" s="16"/>
      <c r="C19" s="16" t="n">
        <v>2282732421</v>
      </c>
      <c r="D19" s="15" t="n">
        <v>0.791391</v>
      </c>
      <c r="E19" s="15" t="n">
        <v>0.999702</v>
      </c>
      <c r="F19" s="14" t="n">
        <f aca="false">2*((D19*E19)/(D19+E19))</f>
        <v>0.883432815026355</v>
      </c>
      <c r="G19" s="15" t="n">
        <v>0.945127</v>
      </c>
      <c r="H19" s="15" t="n">
        <v>0.999431</v>
      </c>
      <c r="I19" s="14" t="n">
        <f aca="false">2*((G19*H19)/(G19+H19))</f>
        <v>0.971520749432004</v>
      </c>
      <c r="J19" s="15" t="n">
        <v>0.982748</v>
      </c>
      <c r="K19" s="15" t="n">
        <v>0.998555</v>
      </c>
      <c r="L19" s="14" t="n">
        <f aca="false">2*((J19*K19)/(J19+K19))</f>
        <v>0.99058844522014</v>
      </c>
      <c r="M19" s="15" t="n">
        <v>0.995121</v>
      </c>
      <c r="N19" s="15" t="n">
        <v>0.996951</v>
      </c>
      <c r="O19" s="14" t="n">
        <f aca="false">2*((M19*N19)/(M19+N19))</f>
        <v>0.996035159443032</v>
      </c>
      <c r="P19" s="16" t="n">
        <v>1045660210</v>
      </c>
      <c r="Q19" s="15" t="n">
        <v>0.800695</v>
      </c>
      <c r="R19" s="15" t="n">
        <v>0.999747</v>
      </c>
      <c r="S19" s="14" t="n">
        <f aca="false">2*((Q19*R19)/(Q19+R19))</f>
        <v>0.889217674509926</v>
      </c>
      <c r="T19" s="15" t="n">
        <v>0.940134</v>
      </c>
      <c r="U19" s="15" t="n">
        <v>0.999536</v>
      </c>
      <c r="V19" s="14" t="n">
        <f aca="false">2*((T19*U19)/(T19+U19))</f>
        <v>0.968925412904257</v>
      </c>
      <c r="W19" s="15" t="n">
        <v>0.987226</v>
      </c>
      <c r="X19" s="15" t="n">
        <v>0.998613</v>
      </c>
      <c r="Y19" s="14" t="n">
        <f aca="false">2*((W19*X19)/(W19+X19))</f>
        <v>0.992886852899958</v>
      </c>
      <c r="Z19" s="15" t="n">
        <v>0.996417</v>
      </c>
      <c r="AA19" s="15" t="n">
        <v>0.997505</v>
      </c>
      <c r="AB19" s="14" t="n">
        <f aca="false">2*((Z19*AA19)/(Z19+AA19))</f>
        <v>0.996960703161909</v>
      </c>
      <c r="AC19" s="2" t="s">
        <v>58</v>
      </c>
    </row>
    <row r="20" customFormat="false" ht="13.8" hidden="false" customHeight="false" outlineLevel="0" collapsed="false">
      <c r="A20" s="1" t="str">
        <f aca="false">'Participant information'!E21</f>
        <v>Crumble -1 + CRAM/10k, rANS1</v>
      </c>
      <c r="B20" s="16"/>
      <c r="C20" s="16" t="n">
        <v>326499298</v>
      </c>
      <c r="D20" s="15" t="n">
        <v>0.811031</v>
      </c>
      <c r="E20" s="15" t="n">
        <v>0.999491</v>
      </c>
      <c r="F20" s="14" t="n">
        <f aca="false">2*((D20*E20)/(D20+E20))</f>
        <v>0.895452455392423</v>
      </c>
      <c r="G20" s="15" t="n">
        <v>0.941339</v>
      </c>
      <c r="H20" s="15" t="n">
        <v>0.999194</v>
      </c>
      <c r="I20" s="14" t="n">
        <f aca="false">2*((G20*H20)/(G20+H20))</f>
        <v>0.969404056273199</v>
      </c>
      <c r="J20" s="15" t="n">
        <v>0.98518</v>
      </c>
      <c r="K20" s="15" t="n">
        <v>0.998588</v>
      </c>
      <c r="L20" s="14" t="n">
        <f aca="false">2*((J20*K20)/(J20+K20))</f>
        <v>0.991838688636978</v>
      </c>
      <c r="M20" s="15" t="n">
        <v>0.995121</v>
      </c>
      <c r="N20" s="15" t="n">
        <v>0.996862</v>
      </c>
      <c r="O20" s="14" t="n">
        <f aca="false">2*((M20*N20)/(M20+N20))</f>
        <v>0.995990739180003</v>
      </c>
      <c r="P20" s="16" t="n">
        <v>146073925</v>
      </c>
      <c r="Q20" s="15" t="n">
        <v>0.804979</v>
      </c>
      <c r="R20" s="15" t="n">
        <v>0.999768</v>
      </c>
      <c r="S20" s="14" t="n">
        <f aca="false">2*((Q20*R20)/(Q20+R20))</f>
        <v>0.891861568266355</v>
      </c>
      <c r="T20" s="15" t="n">
        <v>0.952861</v>
      </c>
      <c r="U20" s="15" t="n">
        <v>0.999395</v>
      </c>
      <c r="V20" s="14" t="n">
        <f aca="false">2*((T20*U20)/(T20+U20))</f>
        <v>0.975573407478323</v>
      </c>
      <c r="W20" s="15" t="n">
        <v>0.983565</v>
      </c>
      <c r="X20" s="15" t="n">
        <v>0.998371</v>
      </c>
      <c r="Y20" s="14" t="n">
        <f aca="false">2*((W20*X20)/(W20+X20))</f>
        <v>0.990912696086049</v>
      </c>
      <c r="Z20" s="15" t="n">
        <v>0.996526</v>
      </c>
      <c r="AA20" s="15" t="n">
        <v>0.997365</v>
      </c>
      <c r="AB20" s="14" t="n">
        <f aca="false">2*((Z20*AA20)/(Z20+AA20))</f>
        <v>0.996945323480571</v>
      </c>
      <c r="AC20" s="2" t="s">
        <v>58</v>
      </c>
    </row>
    <row r="21" customFormat="false" ht="13.8" hidden="false" customHeight="false" outlineLevel="0" collapsed="false">
      <c r="A21" s="1" t="str">
        <f aca="false">'Participant information'!E22</f>
        <v>Crumble -1 + CRAM/100k, fqz</v>
      </c>
      <c r="B21" s="16"/>
      <c r="C21" s="16"/>
      <c r="D21" s="15"/>
      <c r="E21" s="15"/>
      <c r="F21" s="14" t="e">
        <f aca="false">2*((D21*E21)/(D21+E21))</f>
        <v>#DIV/0!</v>
      </c>
      <c r="G21" s="15"/>
      <c r="H21" s="15"/>
      <c r="I21" s="14" t="e">
        <f aca="false">2*((G21*H21)/(G21+H21))</f>
        <v>#DIV/0!</v>
      </c>
      <c r="J21" s="15"/>
      <c r="K21" s="15"/>
      <c r="L21" s="14" t="e">
        <f aca="false">2*((J21*K21)/(J21+K21))</f>
        <v>#DIV/0!</v>
      </c>
      <c r="M21" s="15"/>
      <c r="N21" s="15"/>
      <c r="O21" s="14" t="e">
        <f aca="false">2*((M21*N21)/(M21+N21))</f>
        <v>#DIV/0!</v>
      </c>
      <c r="P21" s="16" t="n">
        <v>134376049</v>
      </c>
      <c r="Q21" s="15" t="n">
        <v>0.804979</v>
      </c>
      <c r="R21" s="15" t="n">
        <v>0.999768</v>
      </c>
      <c r="S21" s="14" t="n">
        <f aca="false">2*((Q21*R21)/(Q21+R21))</f>
        <v>0.891861568266355</v>
      </c>
      <c r="T21" s="15" t="n">
        <v>0.952861</v>
      </c>
      <c r="U21" s="15" t="n">
        <v>0.999395</v>
      </c>
      <c r="V21" s="14" t="n">
        <f aca="false">2*((T21*U21)/(T21+U21))</f>
        <v>0.975573407478323</v>
      </c>
      <c r="W21" s="15" t="n">
        <v>0.983565</v>
      </c>
      <c r="X21" s="15" t="n">
        <v>0.998371</v>
      </c>
      <c r="Y21" s="14" t="n">
        <f aca="false">2*((W21*X21)/(W21+X21))</f>
        <v>0.990912696086049</v>
      </c>
      <c r="Z21" s="15" t="n">
        <v>0.996526</v>
      </c>
      <c r="AA21" s="15" t="n">
        <v>0.997365</v>
      </c>
      <c r="AB21" s="14" t="n">
        <f aca="false">2*((Z21*AA21)/(Z21+AA21))</f>
        <v>0.996945323480571</v>
      </c>
      <c r="AC21" s="2" t="s">
        <v>58</v>
      </c>
    </row>
    <row r="22" customFormat="false" ht="13.8" hidden="false" customHeight="false" outlineLevel="0" collapsed="false">
      <c r="A22" s="1" t="str">
        <f aca="false">'Participant information'!E23</f>
        <v>Crumble -9 + CRAM/10k, rANS1</v>
      </c>
      <c r="B22" s="16"/>
      <c r="C22" s="16" t="n">
        <v>245398824</v>
      </c>
      <c r="D22" s="15" t="n">
        <v>0.806344</v>
      </c>
      <c r="E22" s="15" t="n">
        <v>0.999616</v>
      </c>
      <c r="F22" s="14" t="n">
        <f aca="false">2*((D22*E22)/(D22+E22))</f>
        <v>0.892638113694655</v>
      </c>
      <c r="G22" s="15" t="n">
        <v>0.944942</v>
      </c>
      <c r="H22" s="15" t="n">
        <v>0.999252</v>
      </c>
      <c r="I22" s="14" t="n">
        <f aca="false">2*((G22*H22)/(G22+H22))</f>
        <v>0.971338439871741</v>
      </c>
      <c r="J22" s="15" t="n">
        <v>0.980456</v>
      </c>
      <c r="K22" s="15" t="n">
        <v>0.998874</v>
      </c>
      <c r="L22" s="14" t="n">
        <f aca="false">2*((J22*K22)/(J22+K22))</f>
        <v>0.989579308699408</v>
      </c>
      <c r="M22" s="15" t="n">
        <v>0.995261</v>
      </c>
      <c r="N22" s="15" t="n">
        <v>0.996708</v>
      </c>
      <c r="O22" s="14" t="n">
        <f aca="false">2*((M22*N22)/(M22+N22))</f>
        <v>0.995983974437353</v>
      </c>
      <c r="P22" s="16" t="n">
        <v>103828736</v>
      </c>
      <c r="Q22" s="15" t="n">
        <v>0.817924</v>
      </c>
      <c r="R22" s="15" t="n">
        <v>0.999638</v>
      </c>
      <c r="S22" s="14" t="n">
        <f aca="false">2*((Q22*R22)/(Q22+R22))</f>
        <v>0.899697409510102</v>
      </c>
      <c r="T22" s="15" t="n">
        <v>0.951194</v>
      </c>
      <c r="U22" s="15" t="n">
        <v>0.999509</v>
      </c>
      <c r="V22" s="14" t="n">
        <f aca="false">2*((T22*U22)/(T22+U22))</f>
        <v>0.974753167187419</v>
      </c>
      <c r="W22" s="15" t="n">
        <v>0.989812</v>
      </c>
      <c r="X22" s="15" t="n">
        <v>0.998617</v>
      </c>
      <c r="Y22" s="14" t="n">
        <f aca="false">2*((W22*X22)/(W22+X22))</f>
        <v>0.994195005206623</v>
      </c>
      <c r="Z22" s="15" t="n">
        <v>0.996526</v>
      </c>
      <c r="AA22" s="15" t="n">
        <v>0.997272</v>
      </c>
      <c r="AB22" s="14" t="n">
        <f aca="false">2*((Z22*AA22)/(Z22+AA22))</f>
        <v>0.996898860438219</v>
      </c>
      <c r="AC22" s="2" t="s">
        <v>58</v>
      </c>
    </row>
    <row r="23" customFormat="false" ht="13.8" hidden="false" customHeight="false" outlineLevel="0" collapsed="false">
      <c r="A23" s="1" t="str">
        <f aca="false">'Participant information'!E24</f>
        <v>Crumble -9 + CRAM/100k, fqz</v>
      </c>
      <c r="B23" s="16"/>
      <c r="C23" s="16"/>
      <c r="D23" s="15"/>
      <c r="E23" s="15"/>
      <c r="F23" s="14" t="e">
        <f aca="false">2*((D23*E23)/(D23+E23))</f>
        <v>#DIV/0!</v>
      </c>
      <c r="G23" s="15"/>
      <c r="H23" s="15"/>
      <c r="I23" s="14" t="e">
        <f aca="false">2*((G23*H23)/(G23+H23))</f>
        <v>#DIV/0!</v>
      </c>
      <c r="J23" s="15"/>
      <c r="K23" s="15"/>
      <c r="L23" s="14" t="e">
        <f aca="false">2*((J23*K23)/(J23+K23))</f>
        <v>#DIV/0!</v>
      </c>
      <c r="M23" s="15"/>
      <c r="N23" s="15"/>
      <c r="O23" s="14" t="e">
        <f aca="false">2*((M23*N23)/(M23+N23))</f>
        <v>#DIV/0!</v>
      </c>
      <c r="P23" s="16" t="n">
        <v>94828059</v>
      </c>
      <c r="Q23" s="15" t="n">
        <v>0.817924</v>
      </c>
      <c r="R23" s="15" t="n">
        <v>0.999638</v>
      </c>
      <c r="S23" s="14" t="n">
        <f aca="false">2*((Q23*R23)/(Q23+R23))</f>
        <v>0.899697409510102</v>
      </c>
      <c r="T23" s="15" t="n">
        <v>0.951194</v>
      </c>
      <c r="U23" s="15" t="n">
        <v>0.999509</v>
      </c>
      <c r="V23" s="14" t="n">
        <f aca="false">2*((T23*U23)/(T23+U23))</f>
        <v>0.974753167187419</v>
      </c>
      <c r="W23" s="15" t="n">
        <v>0.989812</v>
      </c>
      <c r="X23" s="15" t="n">
        <v>0.998617</v>
      </c>
      <c r="Y23" s="14" t="n">
        <f aca="false">2*((W23*X23)/(W23+X23))</f>
        <v>0.994195005206623</v>
      </c>
      <c r="Z23" s="15" t="n">
        <v>0.996526</v>
      </c>
      <c r="AA23" s="15" t="n">
        <v>0.997272</v>
      </c>
      <c r="AB23" s="14" t="n">
        <f aca="false">2*((Z23*AA23)/(Z23+AA23))</f>
        <v>0.996898860438219</v>
      </c>
      <c r="AC23" s="2" t="s">
        <v>58</v>
      </c>
    </row>
    <row r="24" customFormat="false" ht="13.8" hidden="false" customHeight="false" outlineLevel="0" collapsed="false">
      <c r="A24" s="1" t="str">
        <f aca="false">'Participant information'!E25</f>
        <v>Crumble -9 -p8 + CRAM/10k, rANS1</v>
      </c>
      <c r="B24" s="16"/>
      <c r="C24" s="16" t="n">
        <v>131670326</v>
      </c>
      <c r="D24" s="15" t="n">
        <v>0.799004</v>
      </c>
      <c r="E24" s="15" t="n">
        <v>0.99965</v>
      </c>
      <c r="F24" s="14" t="n">
        <f aca="false">2*((D24*E24)/(D24+E24))</f>
        <v>0.888135626529616</v>
      </c>
      <c r="G24" s="15" t="n">
        <v>0.939423</v>
      </c>
      <c r="H24" s="15" t="n">
        <v>0.999467</v>
      </c>
      <c r="I24" s="14" t="n">
        <f aca="false">2*((G24*H24)/(G24+H24))</f>
        <v>0.968515271666778</v>
      </c>
      <c r="J24" s="15" t="n">
        <v>0.981628</v>
      </c>
      <c r="K24" s="15" t="n">
        <v>0.998748</v>
      </c>
      <c r="L24" s="14" t="n">
        <f aca="false">2*((J24*K24)/(J24+K24))</f>
        <v>0.990114000315092</v>
      </c>
      <c r="M24" s="15" t="n">
        <v>0.995372</v>
      </c>
      <c r="N24" s="15" t="n">
        <v>0.998748</v>
      </c>
      <c r="O24" s="14" t="n">
        <f aca="false">2*((M24*N24)/(M24+N24))</f>
        <v>0.997057142254227</v>
      </c>
      <c r="P24" s="16" t="n">
        <v>61519457</v>
      </c>
      <c r="Q24" s="15" t="n">
        <v>0.810696</v>
      </c>
      <c r="R24" s="15" t="n">
        <v>0.999616</v>
      </c>
      <c r="S24" s="14" t="n">
        <f aca="false">2*((Q24*R24)/(Q24+R24))</f>
        <v>0.895298371480717</v>
      </c>
      <c r="T24" s="15" t="n">
        <v>0.9442</v>
      </c>
      <c r="U24" s="15" t="n">
        <v>0.999489</v>
      </c>
      <c r="V24" s="14" t="n">
        <f aca="false">2*((T24*U24)/(T24+U24))</f>
        <v>0.971058141297296</v>
      </c>
      <c r="W24" s="15" t="n">
        <v>0.984157</v>
      </c>
      <c r="X24" s="15" t="n">
        <v>0.998877</v>
      </c>
      <c r="Y24" s="14" t="n">
        <f aca="false">2*((W24*X24)/(W24+X24))</f>
        <v>0.991462366947818</v>
      </c>
      <c r="Z24" s="15" t="n">
        <v>0.996729</v>
      </c>
      <c r="AA24" s="15" t="n">
        <v>0.996884</v>
      </c>
      <c r="AB24" s="14" t="n">
        <f aca="false">2*((Z24*AA24)/(Z24+AA24))</f>
        <v>0.996806493974508</v>
      </c>
      <c r="AC24" s="2" t="s">
        <v>58</v>
      </c>
    </row>
    <row r="25" customFormat="false" ht="13.8" hidden="false" customHeight="false" outlineLevel="0" collapsed="false">
      <c r="A25" s="1" t="str">
        <f aca="false">'Participant information'!E26</f>
        <v>Crumble -9 -p8 + CRAM/100k, fqz</v>
      </c>
      <c r="B25" s="16"/>
      <c r="C25" s="16" t="n">
        <v>135769367</v>
      </c>
      <c r="D25" s="15" t="n">
        <v>0.799004</v>
      </c>
      <c r="E25" s="15" t="n">
        <v>0.99965</v>
      </c>
      <c r="F25" s="14" t="n">
        <f aca="false">2*((D25*E25)/(D25+E25))</f>
        <v>0.888135626529616</v>
      </c>
      <c r="G25" s="15" t="n">
        <v>0.939423</v>
      </c>
      <c r="H25" s="15" t="n">
        <v>0.999467</v>
      </c>
      <c r="I25" s="14" t="n">
        <f aca="false">2*((G25*H25)/(G25+H25))</f>
        <v>0.968515271666778</v>
      </c>
      <c r="J25" s="15" t="n">
        <v>0.981628</v>
      </c>
      <c r="K25" s="15" t="n">
        <v>0.998748</v>
      </c>
      <c r="L25" s="14" t="n">
        <f aca="false">2*((J25*K25)/(J25+K25))</f>
        <v>0.990114000315092</v>
      </c>
      <c r="M25" s="15" t="n">
        <v>0.995372</v>
      </c>
      <c r="N25" s="15" t="n">
        <v>0.998748</v>
      </c>
      <c r="O25" s="14" t="n">
        <f aca="false">2*((M25*N25)/(M25+N25))</f>
        <v>0.997057142254227</v>
      </c>
      <c r="P25" s="16" t="n">
        <v>55894285</v>
      </c>
      <c r="Q25" s="15" t="n">
        <v>0.810696</v>
      </c>
      <c r="R25" s="15" t="n">
        <v>0.999616</v>
      </c>
      <c r="S25" s="14" t="n">
        <f aca="false">2*((Q25*R25)/(Q25+R25))</f>
        <v>0.895298371480717</v>
      </c>
      <c r="T25" s="15" t="n">
        <v>0.9442</v>
      </c>
      <c r="U25" s="15" t="n">
        <v>0.999489</v>
      </c>
      <c r="V25" s="14" t="n">
        <f aca="false">2*((T25*U25)/(T25+U25))</f>
        <v>0.971058141297296</v>
      </c>
      <c r="W25" s="15" t="n">
        <v>0.984157</v>
      </c>
      <c r="X25" s="15" t="n">
        <v>0.998877</v>
      </c>
      <c r="Y25" s="14" t="n">
        <f aca="false">2*((W25*X25)/(W25+X25))</f>
        <v>0.991462366947818</v>
      </c>
      <c r="Z25" s="15" t="n">
        <v>0.996729</v>
      </c>
      <c r="AA25" s="15" t="n">
        <v>0.996884</v>
      </c>
      <c r="AB25" s="14" t="n">
        <f aca="false">2*((Z25*AA25)/(Z25+AA25))</f>
        <v>0.996806493974508</v>
      </c>
      <c r="AC25" s="2" t="s">
        <v>58</v>
      </c>
    </row>
    <row r="26" customFormat="false" ht="13.8" hidden="false" customHeight="false" outlineLevel="0" collapsed="false">
      <c r="A26" s="0" t="s">
        <v>59</v>
      </c>
      <c r="B26" s="16"/>
      <c r="C26" s="16"/>
      <c r="D26" s="15"/>
      <c r="E26" s="15"/>
      <c r="F26" s="14" t="e">
        <f aca="false">2*((D26*E26)/(D26+E26))</f>
        <v>#DIV/0!</v>
      </c>
      <c r="G26" s="15"/>
      <c r="H26" s="15"/>
      <c r="I26" s="14" t="e">
        <f aca="false">2*((G26*H26)/(G26+H26))</f>
        <v>#DIV/0!</v>
      </c>
      <c r="J26" s="15"/>
      <c r="K26" s="15"/>
      <c r="L26" s="14" t="e">
        <f aca="false">2*((J26*K26)/(J26+K26))</f>
        <v>#DIV/0!</v>
      </c>
      <c r="M26" s="15"/>
      <c r="N26" s="15"/>
      <c r="O26" s="14" t="e">
        <f aca="false">2*((M26*N26)/(M26+N26))</f>
        <v>#DIV/0!</v>
      </c>
      <c r="P26" s="16" t="n">
        <v>187820</v>
      </c>
      <c r="Q26" s="15" t="n">
        <v>0.815634</v>
      </c>
      <c r="R26" s="15" t="n">
        <v>0.999618</v>
      </c>
      <c r="S26" s="14" t="n">
        <f aca="false">2*((Q26*R26)/(Q26+R26))</f>
        <v>0.89830219474982</v>
      </c>
      <c r="T26" s="15" t="n">
        <v>0.947642</v>
      </c>
      <c r="U26" s="15" t="n">
        <v>0.999113</v>
      </c>
      <c r="V26" s="14" t="n">
        <f aca="false">2*((T26*U26)/(T26+U26))</f>
        <v>0.972697069272713</v>
      </c>
      <c r="W26" s="15" t="n">
        <v>0.98517</v>
      </c>
      <c r="X26" s="15" t="n">
        <v>0.998216</v>
      </c>
      <c r="Y26" s="14" t="n">
        <f aca="false">2*((W26*X26)/(W26+X26))</f>
        <v>0.991650094051284</v>
      </c>
      <c r="Z26" s="15" t="n">
        <v>0.995887</v>
      </c>
      <c r="AA26" s="15" t="n">
        <v>0.994261</v>
      </c>
      <c r="AB26" s="14" t="n">
        <f aca="false">2*((Z26*AA26)/(Z26+AA26))</f>
        <v>0.995073335758949</v>
      </c>
      <c r="AC26" s="2" t="s">
        <v>58</v>
      </c>
    </row>
    <row r="28" customFormat="false" ht="13.8" hidden="false" customHeight="false" outlineLevel="0" collapsed="false">
      <c r="A28" s="0" t="s">
        <v>60</v>
      </c>
    </row>
  </sheetData>
  <mergeCells count="32">
    <mergeCell ref="A1:AC1"/>
    <mergeCell ref="A2:A4"/>
    <mergeCell ref="B2:B4"/>
    <mergeCell ref="C2:O2"/>
    <mergeCell ref="P2:AB2"/>
    <mergeCell ref="AC2:AC4"/>
    <mergeCell ref="C3:C4"/>
    <mergeCell ref="D3:F3"/>
    <mergeCell ref="G3:I3"/>
    <mergeCell ref="J3:L3"/>
    <mergeCell ref="M3:O3"/>
    <mergeCell ref="P3:P4"/>
    <mergeCell ref="Q3:S3"/>
    <mergeCell ref="T3:V3"/>
    <mergeCell ref="W3:Y3"/>
    <mergeCell ref="Z3:AB3"/>
    <mergeCell ref="A13:AC13"/>
    <mergeCell ref="A14:A16"/>
    <mergeCell ref="B14:B16"/>
    <mergeCell ref="C14:O14"/>
    <mergeCell ref="P14:AB14"/>
    <mergeCell ref="AC14:AC16"/>
    <mergeCell ref="C15:C16"/>
    <mergeCell ref="D15:F15"/>
    <mergeCell ref="G15:I15"/>
    <mergeCell ref="J15:L15"/>
    <mergeCell ref="M15:O15"/>
    <mergeCell ref="P15:P16"/>
    <mergeCell ref="Q15:S15"/>
    <mergeCell ref="T15:V15"/>
    <mergeCell ref="W15:Y15"/>
    <mergeCell ref="Z15:AB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4" activeCellId="1" sqref="D11:N11 N4"/>
    </sheetView>
  </sheetViews>
  <sheetFormatPr defaultRowHeight="14.5"/>
  <cols>
    <col collapsed="false" hidden="false" max="1" min="1" style="0" width="40.9068825910931"/>
    <col collapsed="false" hidden="false" max="2" min="2" style="0" width="16.3157894736842"/>
    <col collapsed="false" hidden="false" max="3" min="3" style="0" width="16.5384615384615"/>
    <col collapsed="false" hidden="false" max="4" min="4" style="0" width="8.7246963562753"/>
    <col collapsed="false" hidden="false" max="5" min="5" style="0" width="7.72874493927126"/>
    <col collapsed="false" hidden="false" max="6" min="6" style="0" width="13.4534412955466"/>
    <col collapsed="false" hidden="false" max="8" min="7" style="0" width="7"/>
    <col collapsed="false" hidden="false" max="9" min="9" style="0" width="7.72874493927126"/>
    <col collapsed="false" hidden="false" max="10" min="10" style="0" width="15.8744939271255"/>
    <col collapsed="false" hidden="false" max="12" min="11" style="0" width="7"/>
    <col collapsed="false" hidden="false" max="13" min="13" style="0" width="7.72874493927126"/>
    <col collapsed="false" hidden="false" max="14" min="14" style="0" width="16.4251012145749"/>
    <col collapsed="false" hidden="false" max="16" min="15" style="0" width="7"/>
    <col collapsed="false" hidden="false" max="17" min="17" style="0" width="7.72874493927126"/>
    <col collapsed="false" hidden="false" max="18" min="18" style="0" width="61.1781376518219"/>
    <col collapsed="false" hidden="false" max="27" min="19" style="0" width="8.7246963562753"/>
    <col collapsed="false" hidden="false" max="28" min="28" style="0" width="10.2267206477733"/>
    <col collapsed="false" hidden="false" max="1025" min="29" style="0" width="8.7246963562753"/>
  </cols>
  <sheetData>
    <row r="1" customFormat="false" ht="14.5" hidden="false" customHeight="false" outlineLevel="0" collapsed="false">
      <c r="A1" s="4"/>
      <c r="B1" s="5" t="s">
        <v>61</v>
      </c>
      <c r="C1" s="5"/>
      <c r="D1" s="5"/>
      <c r="E1" s="5"/>
      <c r="F1" s="5" t="s">
        <v>62</v>
      </c>
      <c r="G1" s="5"/>
      <c r="H1" s="5"/>
      <c r="I1" s="5"/>
      <c r="J1" s="5" t="s">
        <v>63</v>
      </c>
      <c r="K1" s="5"/>
      <c r="L1" s="5"/>
      <c r="M1" s="5"/>
      <c r="N1" s="5" t="s">
        <v>64</v>
      </c>
      <c r="O1" s="5"/>
      <c r="P1" s="5"/>
      <c r="Q1" s="5"/>
      <c r="R1" s="4"/>
    </row>
    <row r="2" customFormat="false" ht="14.5" hidden="false" customHeight="false" outlineLevel="0" collapsed="false">
      <c r="A2" s="4"/>
      <c r="B2" s="5" t="s">
        <v>45</v>
      </c>
      <c r="C2" s="5" t="s">
        <v>65</v>
      </c>
      <c r="D2" s="5" t="s">
        <v>66</v>
      </c>
      <c r="E2" s="5" t="s">
        <v>67</v>
      </c>
      <c r="F2" s="5" t="s">
        <v>45</v>
      </c>
      <c r="G2" s="5" t="s">
        <v>52</v>
      </c>
      <c r="H2" s="5" t="s">
        <v>53</v>
      </c>
      <c r="I2" s="5" t="s">
        <v>54</v>
      </c>
      <c r="J2" s="5" t="s">
        <v>45</v>
      </c>
      <c r="K2" s="5" t="s">
        <v>52</v>
      </c>
      <c r="L2" s="5" t="s">
        <v>53</v>
      </c>
      <c r="M2" s="5" t="s">
        <v>54</v>
      </c>
      <c r="N2" s="5" t="s">
        <v>45</v>
      </c>
      <c r="O2" s="5" t="s">
        <v>52</v>
      </c>
      <c r="P2" s="5" t="s">
        <v>53</v>
      </c>
      <c r="Q2" s="5" t="s">
        <v>54</v>
      </c>
      <c r="R2" s="1" t="s">
        <v>36</v>
      </c>
    </row>
    <row r="3" customFormat="false" ht="13.8" hidden="false" customHeight="false" outlineLevel="0" collapsed="false">
      <c r="A3" s="1" t="s">
        <v>55</v>
      </c>
      <c r="B3" s="13" t="n">
        <v>1103699634</v>
      </c>
      <c r="C3" s="14" t="n">
        <v>0.5392</v>
      </c>
      <c r="D3" s="14" t="n">
        <v>0.9398</v>
      </c>
      <c r="E3" s="14" t="n">
        <f aca="false">2*((C3*D3)/(C3+D3))</f>
        <v>0.685247004732928</v>
      </c>
      <c r="F3" s="13" t="n">
        <v>498888364</v>
      </c>
      <c r="G3" s="14" t="n">
        <v>0.5204</v>
      </c>
      <c r="H3" s="14" t="n">
        <v>0.9301</v>
      </c>
      <c r="I3" s="14" t="n">
        <f aca="false">2*((G3*H3)/(G3+H3))</f>
        <v>0.667389231299552</v>
      </c>
      <c r="J3" s="13"/>
      <c r="K3" s="14"/>
      <c r="L3" s="14"/>
      <c r="M3" s="14" t="e">
        <f aca="false">2*((K3*L3)/(K3+L3))</f>
        <v>#DIV/0!</v>
      </c>
      <c r="N3" s="13" t="n">
        <v>2622005008</v>
      </c>
      <c r="O3" s="14" t="n">
        <v>0.947362</v>
      </c>
      <c r="P3" s="14" t="n">
        <v>0.999573</v>
      </c>
      <c r="Q3" s="14" t="n">
        <f aca="false">2*((O3*P3)/(O3+P3))</f>
        <v>0.972767428215117</v>
      </c>
      <c r="R3" s="21"/>
    </row>
    <row r="4" customFormat="false" ht="13.8" hidden="false" customHeight="false" outlineLevel="0" collapsed="false">
      <c r="A4" s="1" t="str">
        <f aca="false">CONCATENATE('Participant information'!E20," size (B)")</f>
        <v>CRAM/10k – lossless size (B)</v>
      </c>
      <c r="B4" s="16"/>
      <c r="C4" s="15"/>
      <c r="D4" s="15"/>
      <c r="E4" s="14"/>
      <c r="F4" s="16" t="n">
        <v>291952417</v>
      </c>
      <c r="G4" s="15" t="n">
        <v>0.464911</v>
      </c>
      <c r="H4" s="15" t="n">
        <v>0.926027</v>
      </c>
      <c r="I4" s="14" t="n">
        <f aca="false">2*((G4*H4)/(G4+H4))</f>
        <v>0.619035699070699</v>
      </c>
      <c r="J4" s="16"/>
      <c r="K4" s="15"/>
      <c r="L4" s="15"/>
      <c r="M4" s="14"/>
      <c r="N4" s="16" t="n">
        <v>903633030</v>
      </c>
      <c r="O4" s="15" t="n">
        <v>0.823781</v>
      </c>
      <c r="P4" s="15" t="n">
        <v>0.999641</v>
      </c>
      <c r="Q4" s="14" t="n">
        <f aca="false">2*((O4*P4)/(O4+P4))</f>
        <v>0.90323058800541</v>
      </c>
      <c r="R4" s="2" t="s">
        <v>68</v>
      </c>
    </row>
    <row r="5" customFormat="false" ht="13.8" hidden="false" customHeight="false" outlineLevel="0" collapsed="false">
      <c r="A5" s="1" t="str">
        <f aca="false">CONCATENATE('Participant information'!E20," size (B)")</f>
        <v>CRAM/10k – lossless size (B)</v>
      </c>
      <c r="B5" s="16"/>
      <c r="C5" s="15"/>
      <c r="D5" s="15"/>
      <c r="E5" s="14"/>
      <c r="F5" s="16"/>
      <c r="G5" s="15" t="n">
        <v>0.51663</v>
      </c>
      <c r="H5" s="15" t="n">
        <v>0.92899</v>
      </c>
      <c r="I5" s="14" t="n">
        <f aca="false">2*((G5*H5)/(G5+H5))</f>
        <v>0.66399759784729</v>
      </c>
      <c r="J5" s="16"/>
      <c r="K5" s="15"/>
      <c r="L5" s="15"/>
      <c r="M5" s="14"/>
      <c r="N5" s="16" t="n">
        <v>903633030</v>
      </c>
      <c r="O5" s="15" t="n">
        <v>0.947362</v>
      </c>
      <c r="P5" s="15" t="n">
        <v>0.999573</v>
      </c>
      <c r="Q5" s="14" t="n">
        <f aca="false">2*((O5*P5)/(O5+P5))</f>
        <v>0.972767428215117</v>
      </c>
      <c r="R5" s="2" t="s">
        <v>69</v>
      </c>
    </row>
    <row r="6" customFormat="false" ht="13.8" hidden="false" customHeight="false" outlineLevel="0" collapsed="false">
      <c r="A6" s="1" t="str">
        <f aca="false">CONCATENATE('Participant information'!E20," size (B)")</f>
        <v>CRAM/10k – lossless size (B)</v>
      </c>
      <c r="B6" s="16"/>
      <c r="C6" s="15"/>
      <c r="D6" s="15"/>
      <c r="E6" s="14"/>
      <c r="F6" s="16"/>
      <c r="G6" s="15" t="n">
        <v>0.528064</v>
      </c>
      <c r="H6" s="15" t="n">
        <v>0.928534</v>
      </c>
      <c r="I6" s="14" t="n">
        <f aca="false">2*((G6*H6)/(G6+H6))</f>
        <v>0.673247358812795</v>
      </c>
      <c r="J6" s="16"/>
      <c r="K6" s="15"/>
      <c r="L6" s="15"/>
      <c r="M6" s="14"/>
      <c r="N6" s="16" t="n">
        <v>903633030</v>
      </c>
      <c r="O6" s="15" t="n">
        <v>0.985964</v>
      </c>
      <c r="P6" s="15" t="n">
        <v>0.999211</v>
      </c>
      <c r="Q6" s="14" t="n">
        <f aca="false">2*((O6*P6)/(O6+P6))</f>
        <v>0.992543301627312</v>
      </c>
      <c r="R6" s="2" t="s">
        <v>70</v>
      </c>
    </row>
    <row r="7" customFormat="false" ht="13.8" hidden="false" customHeight="false" outlineLevel="0" collapsed="false">
      <c r="A7" s="1" t="str">
        <f aca="false">CONCATENATE('Participant information'!E20," size (B)")</f>
        <v>CRAM/10k – lossless size (B)</v>
      </c>
      <c r="B7" s="16"/>
      <c r="C7" s="15"/>
      <c r="D7" s="15"/>
      <c r="E7" s="14"/>
      <c r="F7" s="16"/>
      <c r="G7" s="15" t="n">
        <v>0.530541</v>
      </c>
      <c r="H7" s="15" t="n">
        <v>0.92599</v>
      </c>
      <c r="I7" s="14" t="n">
        <f aca="false">2*((G7*H7)/(G7+H7))</f>
        <v>0.674583185102136</v>
      </c>
      <c r="J7" s="16"/>
      <c r="K7" s="15"/>
      <c r="L7" s="15"/>
      <c r="M7" s="14"/>
      <c r="N7" s="16" t="n">
        <v>903633030</v>
      </c>
      <c r="O7" s="15" t="n">
        <v>0.996448</v>
      </c>
      <c r="P7" s="15" t="n">
        <v>0.997458</v>
      </c>
      <c r="Q7" s="14" t="n">
        <f aca="false">2*((O7*P7)/(O7+P7))</f>
        <v>0.996952744195564</v>
      </c>
      <c r="R7" s="2" t="s">
        <v>71</v>
      </c>
    </row>
    <row r="8" customFormat="false" ht="13.8" hidden="false" customHeight="false" outlineLevel="0" collapsed="false">
      <c r="A8" s="1"/>
      <c r="B8" s="16"/>
      <c r="C8" s="15"/>
      <c r="D8" s="15"/>
      <c r="E8" s="14"/>
      <c r="F8" s="16"/>
      <c r="G8" s="15"/>
      <c r="H8" s="15"/>
      <c r="I8" s="14"/>
      <c r="J8" s="16"/>
      <c r="K8" s="15"/>
      <c r="L8" s="15"/>
      <c r="M8" s="14"/>
      <c r="N8" s="16"/>
      <c r="O8" s="15"/>
      <c r="P8" s="15"/>
      <c r="Q8" s="14"/>
      <c r="R8" s="2"/>
    </row>
    <row r="9" customFormat="false" ht="13.8" hidden="false" customHeight="false" outlineLevel="0" collapsed="false">
      <c r="A9" s="1" t="str">
        <f aca="false">CONCATENATE('Participant information'!E23," size (B)")</f>
        <v>Crumble -9 + CRAM/10k, rANS1 size (B)</v>
      </c>
      <c r="B9" s="16"/>
      <c r="C9" s="15"/>
      <c r="D9" s="15"/>
      <c r="E9" s="14"/>
      <c r="F9" s="16" t="n">
        <v>252045288</v>
      </c>
      <c r="G9" s="15" t="n">
        <v>0.473572</v>
      </c>
      <c r="H9" s="15" t="n">
        <v>0.928868</v>
      </c>
      <c r="I9" s="14" t="n">
        <f aca="false">2*((G9*H9)/(G9+H9))</f>
        <v>0.627315074435983</v>
      </c>
      <c r="J9" s="16"/>
      <c r="K9" s="15"/>
      <c r="L9" s="15"/>
      <c r="M9" s="14"/>
      <c r="N9" s="16" t="n">
        <v>60613822</v>
      </c>
      <c r="O9" s="15" t="n">
        <v>0.806786</v>
      </c>
      <c r="P9" s="15" t="n">
        <v>0.999749</v>
      </c>
      <c r="Q9" s="14" t="n">
        <f aca="false">2*((O9*P9)/(O9+P9))</f>
        <v>1.61357199543394</v>
      </c>
      <c r="R9" s="2" t="s">
        <v>72</v>
      </c>
    </row>
    <row r="10" customFormat="false" ht="13.8" hidden="false" customHeight="false" outlineLevel="0" collapsed="false">
      <c r="A10" s="1" t="str">
        <f aca="false">CONCATENATE('Participant information'!E23," size (B)")</f>
        <v>Crumble -9 + CRAM/10k, rANS1 size (B)</v>
      </c>
      <c r="B10" s="16"/>
      <c r="C10" s="15"/>
      <c r="D10" s="15"/>
      <c r="E10" s="14"/>
      <c r="F10" s="16"/>
      <c r="G10" s="15" t="n">
        <v>0.528469</v>
      </c>
      <c r="H10" s="15" t="n">
        <v>0.931185</v>
      </c>
      <c r="I10" s="14" t="n">
        <f aca="false">2*((G10*H10)/(G10+H10))</f>
        <v>0.674272677997662</v>
      </c>
      <c r="J10" s="16"/>
      <c r="K10" s="15"/>
      <c r="L10" s="15"/>
      <c r="M10" s="14"/>
      <c r="N10" s="16" t="n">
        <v>60613822</v>
      </c>
      <c r="O10" s="15" t="n">
        <v>0.945197</v>
      </c>
      <c r="P10" s="15" t="n">
        <v>0.999654</v>
      </c>
      <c r="Q10" s="14" t="n">
        <f aca="false">2*((O10*P10)/(O10+P10))</f>
        <v>1.89039399373286</v>
      </c>
      <c r="R10" s="2" t="s">
        <v>69</v>
      </c>
    </row>
    <row r="11" customFormat="false" ht="13.8" hidden="false" customHeight="false" outlineLevel="0" collapsed="false">
      <c r="A11" s="1" t="str">
        <f aca="false">CONCATENATE('Participant information'!E23," size (B)")</f>
        <v>Crumble -9 + CRAM/10k, rANS1 size (B)</v>
      </c>
      <c r="B11" s="16"/>
      <c r="C11" s="15"/>
      <c r="D11" s="15"/>
      <c r="E11" s="14"/>
      <c r="F11" s="16"/>
      <c r="G11" s="15" t="n">
        <v>0.537052</v>
      </c>
      <c r="H11" s="15" t="n">
        <v>0.930801</v>
      </c>
      <c r="I11" s="14" t="n">
        <f aca="false">2*((G11*H11)/(G11+H11))</f>
        <v>0.681115259705161</v>
      </c>
      <c r="J11" s="16"/>
      <c r="K11" s="15"/>
      <c r="L11" s="15"/>
      <c r="M11" s="14"/>
      <c r="N11" s="16" t="n">
        <v>60613822</v>
      </c>
      <c r="O11" s="15" t="n">
        <v>0.985107</v>
      </c>
      <c r="P11" s="15" t="n">
        <v>0.999242</v>
      </c>
      <c r="Q11" s="14" t="n">
        <f aca="false">2*((O11*P11)/(O11+P11))</f>
        <v>0.992124156480538</v>
      </c>
      <c r="R11" s="2" t="s">
        <v>70</v>
      </c>
    </row>
    <row r="12" customFormat="false" ht="13.8" hidden="false" customHeight="false" outlineLevel="0" collapsed="false">
      <c r="A12" s="1" t="str">
        <f aca="false">CONCATENATE('Participant information'!E23," size (B)")</f>
        <v>Crumble -9 + CRAM/10k, rANS1 size (B)</v>
      </c>
      <c r="B12" s="16"/>
      <c r="C12" s="15"/>
      <c r="D12" s="15"/>
      <c r="E12" s="14"/>
      <c r="F12" s="16"/>
      <c r="G12" s="15" t="n">
        <v>0.539264</v>
      </c>
      <c r="H12" s="15" t="n">
        <v>0.927697</v>
      </c>
      <c r="I12" s="14" t="n">
        <f aca="false">2*((G12*H12)/(G12+H12))</f>
        <v>0.682054390004915</v>
      </c>
      <c r="J12" s="16"/>
      <c r="K12" s="15"/>
      <c r="L12" s="15"/>
      <c r="M12" s="14"/>
      <c r="N12" s="16" t="n">
        <v>60613822</v>
      </c>
      <c r="O12" s="15" t="n">
        <v>0.996573</v>
      </c>
      <c r="P12" s="15" t="n">
        <v>0.997039</v>
      </c>
      <c r="Q12" s="14" t="n">
        <f aca="false">2*((O12*P12)/(O12+P12))</f>
        <v>0.996805945537045</v>
      </c>
      <c r="R12" s="2" t="s">
        <v>71</v>
      </c>
    </row>
    <row r="13" customFormat="false" ht="13.8" hidden="false" customHeight="false" outlineLevel="0" collapsed="false">
      <c r="A13" s="1"/>
      <c r="B13" s="16"/>
      <c r="C13" s="15"/>
      <c r="D13" s="15"/>
      <c r="E13" s="14"/>
      <c r="F13" s="16"/>
      <c r="G13" s="15"/>
      <c r="H13" s="15"/>
      <c r="I13" s="14"/>
      <c r="J13" s="16"/>
      <c r="K13" s="15"/>
      <c r="L13" s="15"/>
      <c r="M13" s="14"/>
      <c r="N13" s="16"/>
      <c r="O13" s="15"/>
      <c r="P13" s="15"/>
      <c r="Q13" s="14"/>
      <c r="R13" s="2"/>
    </row>
    <row r="14" customFormat="false" ht="13.8" hidden="false" customHeight="false" outlineLevel="0" collapsed="false">
      <c r="A14" s="1" t="str">
        <f aca="false">CONCATENATE('Participant information'!E24," size (B)")</f>
        <v>Crumble -9 + CRAM/100k, fqz size (B)</v>
      </c>
      <c r="B14" s="16"/>
      <c r="C14" s="15"/>
      <c r="D14" s="15"/>
      <c r="E14" s="14"/>
      <c r="F14" s="16"/>
      <c r="G14" s="15"/>
      <c r="H14" s="15"/>
      <c r="I14" s="14" t="e">
        <f aca="false">2*((G14*H14)/(G14+H14))</f>
        <v>#DIV/0!</v>
      </c>
      <c r="J14" s="16"/>
      <c r="K14" s="15"/>
      <c r="L14" s="15"/>
      <c r="M14" s="14"/>
      <c r="N14" s="16" t="n">
        <v>55115911</v>
      </c>
      <c r="O14" s="15" t="n">
        <v>0.806786</v>
      </c>
      <c r="P14" s="15" t="n">
        <v>0.999749</v>
      </c>
      <c r="Q14" s="14" t="n">
        <f aca="false">2*((O14*P14)/(O14+P14))</f>
        <v>0.892961937315358</v>
      </c>
      <c r="R14" s="2" t="s">
        <v>73</v>
      </c>
    </row>
    <row r="15" customFormat="false" ht="13.8" hidden="false" customHeight="false" outlineLevel="0" collapsed="false">
      <c r="A15" s="1" t="str">
        <f aca="false">CONCATENATE('Participant information'!E24," size (B)")</f>
        <v>Crumble -9 + CRAM/100k, fqz size (B)</v>
      </c>
      <c r="B15" s="16"/>
      <c r="C15" s="15"/>
      <c r="D15" s="15"/>
      <c r="E15" s="14"/>
      <c r="F15" s="16"/>
      <c r="G15" s="15"/>
      <c r="H15" s="15"/>
      <c r="I15" s="14" t="inlineStr">
        <f aca="false">2*((G15*H15)/(G15+H15))</f>
        <is>
          <t/>
        </is>
      </c>
      <c r="J15" s="16"/>
      <c r="K15" s="15"/>
      <c r="L15" s="15"/>
      <c r="M15" s="14"/>
      <c r="N15" s="16" t="n">
        <v>55115911</v>
      </c>
      <c r="O15" s="15" t="n">
        <v>0.945197</v>
      </c>
      <c r="P15" s="15" t="n">
        <v>0.999654</v>
      </c>
      <c r="Q15" s="14" t="n">
        <f aca="false">2*((O15*P15)/(O15+P15))</f>
        <v>0.971663085591647</v>
      </c>
      <c r="R15" s="2" t="s">
        <v>69</v>
      </c>
    </row>
    <row r="16" customFormat="false" ht="13.8" hidden="false" customHeight="false" outlineLevel="0" collapsed="false">
      <c r="A16" s="1" t="str">
        <f aca="false">CONCATENATE('Participant information'!E24," size (B)")</f>
        <v>Crumble -9 + CRAM/100k, fqz size (B)</v>
      </c>
      <c r="B16" s="16"/>
      <c r="C16" s="15"/>
      <c r="D16" s="15"/>
      <c r="E16" s="14"/>
      <c r="F16" s="16"/>
      <c r="G16" s="15"/>
      <c r="H16" s="15"/>
      <c r="I16" s="14" t="inlineStr">
        <f aca="false">2*((G16*H16)/(G16+H16))</f>
        <is>
          <t/>
        </is>
      </c>
      <c r="J16" s="16"/>
      <c r="K16" s="15"/>
      <c r="L16" s="15"/>
      <c r="M16" s="14"/>
      <c r="N16" s="16" t="n">
        <v>55115911</v>
      </c>
      <c r="O16" s="15" t="n">
        <v>0.985107</v>
      </c>
      <c r="P16" s="15" t="n">
        <v>0.999242</v>
      </c>
      <c r="Q16" s="14" t="n">
        <f aca="false">2*((O16*P16)/(O16+P16))</f>
        <v>0.992124156480538</v>
      </c>
      <c r="R16" s="2" t="s">
        <v>70</v>
      </c>
    </row>
    <row r="17" customFormat="false" ht="13.8" hidden="false" customHeight="false" outlineLevel="0" collapsed="false">
      <c r="A17" s="1" t="str">
        <f aca="false">CONCATENATE('Participant information'!E24," size (B)")</f>
        <v>Crumble -9 + CRAM/100k, fqz size (B)</v>
      </c>
      <c r="B17" s="16"/>
      <c r="C17" s="15"/>
      <c r="D17" s="15"/>
      <c r="E17" s="14"/>
      <c r="F17" s="16"/>
      <c r="G17" s="15"/>
      <c r="H17" s="15"/>
      <c r="I17" s="14" t="inlineStr">
        <f aca="false">2*((G17*H17)/(G17+H17))</f>
        <is>
          <t/>
        </is>
      </c>
      <c r="J17" s="16"/>
      <c r="K17" s="15"/>
      <c r="L17" s="15"/>
      <c r="M17" s="14"/>
      <c r="N17" s="16" t="n">
        <v>55115911</v>
      </c>
      <c r="O17" s="15" t="n">
        <v>0.996573</v>
      </c>
      <c r="P17" s="15" t="n">
        <v>0.997039</v>
      </c>
      <c r="Q17" s="14" t="n">
        <f aca="false">2*((O17*P17)/(O17+P17))</f>
        <v>0.996805945537045</v>
      </c>
      <c r="R17" s="2" t="s">
        <v>71</v>
      </c>
    </row>
    <row r="18" customFormat="false" ht="13.8" hidden="false" customHeight="false" outlineLevel="0" collapsed="false">
      <c r="A18" s="1"/>
      <c r="B18" s="16"/>
      <c r="C18" s="15"/>
      <c r="D18" s="15"/>
      <c r="E18" s="14"/>
      <c r="F18" s="16"/>
      <c r="G18" s="15"/>
      <c r="H18" s="15"/>
      <c r="I18" s="14"/>
      <c r="J18" s="16"/>
      <c r="K18" s="15"/>
      <c r="L18" s="15"/>
      <c r="M18" s="14"/>
      <c r="N18" s="16"/>
      <c r="O18" s="15"/>
      <c r="P18" s="15"/>
      <c r="Q18" s="14"/>
      <c r="R18" s="2"/>
    </row>
    <row r="19" customFormat="false" ht="13.8" hidden="false" customHeight="false" outlineLevel="0" collapsed="false">
      <c r="A19" s="1" t="str">
        <f aca="false">CONCATENATE('Participant information'!E21," size (B)")</f>
        <v>Crumble -1 + CRAM/10k, rANS1 size (B)</v>
      </c>
      <c r="B19" s="16"/>
      <c r="C19" s="15"/>
      <c r="D19" s="15"/>
      <c r="E19" s="14"/>
      <c r="F19" s="16" t="n">
        <v>285105238</v>
      </c>
      <c r="G19" s="15" t="n">
        <v>0.467715</v>
      </c>
      <c r="H19" s="15" t="n">
        <v>0.92681</v>
      </c>
      <c r="I19" s="14" t="n">
        <f aca="false">2*((G19*H19)/(G19+H19))</f>
        <v>0.621692603789821</v>
      </c>
      <c r="J19" s="16"/>
      <c r="K19" s="15"/>
      <c r="L19" s="15"/>
      <c r="M19" s="14"/>
      <c r="N19" s="16" t="n">
        <v>103102947</v>
      </c>
      <c r="O19" s="15" t="n">
        <v>0.814201</v>
      </c>
      <c r="P19" s="15" t="n">
        <v>0.99979</v>
      </c>
      <c r="Q19" s="14" t="n">
        <f aca="false">2*((O19*P19)/(O19+P19))</f>
        <v>0.897501716149639</v>
      </c>
      <c r="R19" s="2" t="s">
        <v>72</v>
      </c>
    </row>
    <row r="20" customFormat="false" ht="13.8" hidden="false" customHeight="false" outlineLevel="0" collapsed="false">
      <c r="A20" s="1" t="str">
        <f aca="false">CONCATENATE('Participant information'!E21," size (B)")</f>
        <v>Crumble -1 + CRAM/10k, rANS1 size (B)</v>
      </c>
      <c r="B20" s="16"/>
      <c r="C20" s="15"/>
      <c r="D20" s="15"/>
      <c r="E20" s="14"/>
      <c r="F20" s="16"/>
      <c r="G20" s="15" t="n">
        <v>0.518904</v>
      </c>
      <c r="H20" s="15" t="n">
        <v>0.929253</v>
      </c>
      <c r="I20" s="14" t="n">
        <f aca="false">2*((G20*H20)/(G20+H20))</f>
        <v>0.66594036242203</v>
      </c>
      <c r="J20" s="16"/>
      <c r="K20" s="15"/>
      <c r="L20" s="15"/>
      <c r="M20" s="14"/>
      <c r="N20" s="16" t="n">
        <v>103102947</v>
      </c>
      <c r="O20" s="15" t="n">
        <v>0.946194</v>
      </c>
      <c r="P20" s="15" t="n">
        <v>0.999441</v>
      </c>
      <c r="Q20" s="14" t="n">
        <f aca="false">2*((O20*P20)/(O20+P20))</f>
        <v>0.972088883633364</v>
      </c>
      <c r="R20" s="2" t="s">
        <v>69</v>
      </c>
    </row>
    <row r="21" customFormat="false" ht="13.8" hidden="false" customHeight="false" outlineLevel="0" collapsed="false">
      <c r="A21" s="1" t="str">
        <f aca="false">CONCATENATE('Participant information'!E21," size (B)")</f>
        <v>Crumble -1 + CRAM/10k, rANS1 size (B)</v>
      </c>
      <c r="B21" s="16"/>
      <c r="C21" s="15"/>
      <c r="D21" s="15"/>
      <c r="E21" s="14"/>
      <c r="F21" s="16"/>
      <c r="G21" s="15" t="n">
        <v>0.529108</v>
      </c>
      <c r="H21" s="15" t="n">
        <v>0.927853</v>
      </c>
      <c r="I21" s="14" t="n">
        <f aca="false">2*((G21*H21)/(G21+H21))</f>
        <v>0.673915698668667</v>
      </c>
      <c r="J21" s="16"/>
      <c r="K21" s="15"/>
      <c r="L21" s="15"/>
      <c r="M21" s="14"/>
      <c r="N21" s="16" t="n">
        <v>103102947</v>
      </c>
      <c r="O21" s="15" t="n">
        <v>0.98559</v>
      </c>
      <c r="P21" s="15" t="n">
        <v>0.998422</v>
      </c>
      <c r="Q21" s="14" t="n">
        <f aca="false">2*((O21*P21)/(O21+P21))</f>
        <v>0.99196450321873</v>
      </c>
      <c r="R21" s="2" t="s">
        <v>70</v>
      </c>
    </row>
    <row r="22" customFormat="false" ht="13.8" hidden="false" customHeight="false" outlineLevel="0" collapsed="false">
      <c r="A22" s="1" t="str">
        <f aca="false">CONCATENATE('Participant information'!E21," size (B)")</f>
        <v>Crumble -1 + CRAM/10k, rANS1 size (B)</v>
      </c>
      <c r="B22" s="16"/>
      <c r="C22" s="15"/>
      <c r="D22" s="15"/>
      <c r="E22" s="14"/>
      <c r="F22" s="16"/>
      <c r="G22" s="15" t="n">
        <v>0.531522</v>
      </c>
      <c r="H22" s="15" t="n">
        <v>0.926092</v>
      </c>
      <c r="I22" s="14" t="n">
        <f aca="false">2*((G22*H22)/(G22+H22))</f>
        <v>0.675402777448625</v>
      </c>
      <c r="J22" s="16"/>
      <c r="K22" s="15"/>
      <c r="L22" s="15"/>
      <c r="M22" s="14"/>
      <c r="N22" s="16" t="n">
        <v>103102947</v>
      </c>
      <c r="O22" s="15" t="n">
        <v>0.996588</v>
      </c>
      <c r="P22" s="15" t="n">
        <v>0.997334</v>
      </c>
      <c r="Q22" s="14" t="n">
        <f aca="false">2*((O22*P22)/(O22+P22))</f>
        <v>0.996960860446898</v>
      </c>
      <c r="R22" s="2" t="s">
        <v>71</v>
      </c>
    </row>
    <row r="23" customFormat="false" ht="13.8" hidden="false" customHeight="false" outlineLevel="0" collapsed="false">
      <c r="A23" s="1"/>
      <c r="B23" s="16"/>
      <c r="C23" s="15"/>
      <c r="D23" s="15"/>
      <c r="E23" s="14"/>
      <c r="F23" s="16"/>
      <c r="G23" s="15"/>
      <c r="H23" s="15"/>
      <c r="I23" s="14"/>
      <c r="J23" s="16"/>
      <c r="K23" s="15"/>
      <c r="L23" s="15"/>
      <c r="M23" s="14"/>
      <c r="N23" s="16"/>
      <c r="O23" s="15"/>
      <c r="P23" s="15"/>
      <c r="Q23" s="14"/>
      <c r="R23" s="2"/>
    </row>
    <row r="24" customFormat="false" ht="13.8" hidden="false" customHeight="false" outlineLevel="0" collapsed="false">
      <c r="A24" s="1" t="str">
        <f aca="false">CONCATENATE('Participant information'!E22," size (B)")</f>
        <v>Crumble -1 + CRAM/100k, fqz size (B)</v>
      </c>
      <c r="B24" s="16"/>
      <c r="C24" s="15"/>
      <c r="D24" s="15"/>
      <c r="E24" s="14"/>
      <c r="F24" s="16"/>
      <c r="G24" s="15"/>
      <c r="H24" s="15"/>
      <c r="I24" s="14" t="e">
        <f aca="false">2*((G24*H24)/(G24+H24))</f>
        <v>#DIV/0!</v>
      </c>
      <c r="J24" s="16"/>
      <c r="K24" s="15"/>
      <c r="L24" s="15"/>
      <c r="M24" s="14"/>
      <c r="N24" s="16" t="n">
        <v>95389680</v>
      </c>
      <c r="O24" s="15" t="n">
        <v>0.814201</v>
      </c>
      <c r="P24" s="15" t="n">
        <v>0.99979</v>
      </c>
      <c r="Q24" s="14" t="n">
        <f aca="false">2*((O24*P24)/(O24+P24))</f>
        <v>0.897501716149639</v>
      </c>
      <c r="R24" s="2" t="s">
        <v>73</v>
      </c>
    </row>
    <row r="25" customFormat="false" ht="13.8" hidden="false" customHeight="false" outlineLevel="0" collapsed="false">
      <c r="A25" s="1" t="str">
        <f aca="false">CONCATENATE('Participant information'!E22," size (B)")</f>
        <v>Crumble -1 + CRAM/100k, fqz size (B)</v>
      </c>
      <c r="B25" s="16"/>
      <c r="C25" s="15"/>
      <c r="D25" s="15"/>
      <c r="E25" s="14"/>
      <c r="F25" s="16"/>
      <c r="G25" s="15"/>
      <c r="H25" s="15"/>
      <c r="I25" s="14" t="inlineStr">
        <f aca="false">2*((G25*H25)/(G25+H25))</f>
        <is>
          <t/>
        </is>
      </c>
      <c r="J25" s="16"/>
      <c r="K25" s="15"/>
      <c r="L25" s="15"/>
      <c r="M25" s="14"/>
      <c r="N25" s="16" t="n">
        <v>95389680</v>
      </c>
      <c r="O25" s="15" t="n">
        <v>0.946194</v>
      </c>
      <c r="P25" s="15" t="n">
        <v>0.999441</v>
      </c>
      <c r="Q25" s="14" t="n">
        <f aca="false">2*((O25*P25)/(O25+P25))</f>
        <v>0.972088883633364</v>
      </c>
      <c r="R25" s="2" t="s">
        <v>69</v>
      </c>
    </row>
    <row r="26" customFormat="false" ht="13.8" hidden="false" customHeight="false" outlineLevel="0" collapsed="false">
      <c r="A26" s="1" t="str">
        <f aca="false">CONCATENATE('Participant information'!E22," size (B)")</f>
        <v>Crumble -1 + CRAM/100k, fqz size (B)</v>
      </c>
      <c r="B26" s="16"/>
      <c r="C26" s="15"/>
      <c r="D26" s="15"/>
      <c r="E26" s="14"/>
      <c r="F26" s="16"/>
      <c r="G26" s="15"/>
      <c r="H26" s="15"/>
      <c r="I26" s="14" t="inlineStr">
        <f aca="false">2*((G26*H26)/(G26+H26))</f>
        <is>
          <t/>
        </is>
      </c>
      <c r="J26" s="16"/>
      <c r="K26" s="15"/>
      <c r="L26" s="15"/>
      <c r="M26" s="14"/>
      <c r="N26" s="16" t="n">
        <v>95389680</v>
      </c>
      <c r="O26" s="15" t="n">
        <v>0.98559</v>
      </c>
      <c r="P26" s="15" t="n">
        <v>0.998422</v>
      </c>
      <c r="Q26" s="14" t="n">
        <f aca="false">2*((O26*P26)/(O26+P26))</f>
        <v>0.99196450321873</v>
      </c>
      <c r="R26" s="2" t="s">
        <v>70</v>
      </c>
    </row>
    <row r="27" customFormat="false" ht="13.8" hidden="false" customHeight="false" outlineLevel="0" collapsed="false">
      <c r="A27" s="1" t="str">
        <f aca="false">CONCATENATE('Participant information'!E22," size (B)")</f>
        <v>Crumble -1 + CRAM/100k, fqz size (B)</v>
      </c>
      <c r="B27" s="16"/>
      <c r="C27" s="15"/>
      <c r="D27" s="15"/>
      <c r="E27" s="14"/>
      <c r="F27" s="16"/>
      <c r="G27" s="15"/>
      <c r="H27" s="15"/>
      <c r="I27" s="14" t="inlineStr">
        <f aca="false">2*((G27*H27)/(G27+H27))</f>
        <is>
          <t/>
        </is>
      </c>
      <c r="J27" s="16"/>
      <c r="K27" s="15"/>
      <c r="L27" s="15"/>
      <c r="M27" s="14"/>
      <c r="N27" s="16" t="n">
        <v>95389680</v>
      </c>
      <c r="O27" s="15" t="n">
        <v>0.996588</v>
      </c>
      <c r="P27" s="15" t="n">
        <v>0.997334</v>
      </c>
      <c r="Q27" s="14" t="n">
        <f aca="false">2*((O27*P27)/(O27+P27))</f>
        <v>0.996960860446898</v>
      </c>
      <c r="R27" s="2" t="s">
        <v>71</v>
      </c>
    </row>
    <row r="28" customFormat="false" ht="13.8" hidden="false" customHeight="false" outlineLevel="0" collapsed="false">
      <c r="A28" s="1"/>
      <c r="B28" s="16"/>
      <c r="C28" s="15"/>
      <c r="D28" s="15"/>
      <c r="E28" s="14"/>
      <c r="F28" s="16"/>
      <c r="G28" s="15"/>
      <c r="H28" s="15"/>
      <c r="I28" s="14"/>
      <c r="J28" s="16"/>
      <c r="K28" s="15"/>
      <c r="L28" s="15"/>
      <c r="M28" s="14"/>
      <c r="N28" s="16"/>
      <c r="O28" s="15"/>
      <c r="P28" s="15"/>
      <c r="Q28" s="14"/>
      <c r="R28" s="2"/>
    </row>
    <row r="29" customFormat="false" ht="13.8" hidden="false" customHeight="false" outlineLevel="0" collapsed="false">
      <c r="A29" s="1" t="str">
        <f aca="false">CONCATENATE('Participant information'!E25," size (B)")</f>
        <v>Crumble -9 -p8 + CRAM/10k, rANS1 size (B)</v>
      </c>
      <c r="B29" s="16"/>
      <c r="C29" s="15"/>
      <c r="D29" s="15"/>
      <c r="E29" s="14"/>
      <c r="F29" s="16" t="n">
        <v>37003532</v>
      </c>
      <c r="G29" s="15" t="n">
        <v>0.498481</v>
      </c>
      <c r="H29" s="15" t="n">
        <v>0.936273</v>
      </c>
      <c r="I29" s="14" t="n">
        <f aca="false">2*((G29*H29)/(G29+H29))</f>
        <v>0.650584422574183</v>
      </c>
      <c r="J29" s="16"/>
      <c r="K29" s="15"/>
      <c r="L29" s="15"/>
      <c r="M29" s="14"/>
      <c r="N29" s="16" t="n">
        <v>42175805</v>
      </c>
      <c r="O29" s="15" t="n">
        <v>0.823844</v>
      </c>
      <c r="P29" s="15" t="n">
        <v>0.999622</v>
      </c>
      <c r="Q29" s="14" t="n">
        <f aca="false">2*((O29*P29)/(O29+P29))</f>
        <v>0.90326069909502</v>
      </c>
      <c r="R29" s="2" t="s">
        <v>72</v>
      </c>
    </row>
    <row r="30" customFormat="false" ht="13.8" hidden="false" customHeight="false" outlineLevel="0" collapsed="false">
      <c r="A30" s="1" t="str">
        <f aca="false">CONCATENATE('Participant information'!E25," size (B)")</f>
        <v>Crumble -9 -p8 + CRAM/10k, rANS1 size (B)</v>
      </c>
      <c r="B30" s="16"/>
      <c r="C30" s="15"/>
      <c r="D30" s="15"/>
      <c r="E30" s="14"/>
      <c r="F30" s="16"/>
      <c r="G30" s="15" t="n">
        <v>0.556244</v>
      </c>
      <c r="H30" s="15" t="n">
        <v>0.936675</v>
      </c>
      <c r="I30" s="14" t="n">
        <f aca="false">2*((G30*H30)/(G30+H30))</f>
        <v>0.697988100760992</v>
      </c>
      <c r="J30" s="16"/>
      <c r="K30" s="15"/>
      <c r="L30" s="15"/>
      <c r="M30" s="14"/>
      <c r="N30" s="16" t="n">
        <v>42175805</v>
      </c>
      <c r="O30" s="15" t="n">
        <v>0.947222</v>
      </c>
      <c r="P30" s="15" t="n">
        <v>0.99949</v>
      </c>
      <c r="Q30" s="14" t="n">
        <f aca="false">2*((O30*P30)/(O30+P30))</f>
        <v>0.972654318440529</v>
      </c>
      <c r="R30" s="2" t="s">
        <v>69</v>
      </c>
    </row>
    <row r="31" customFormat="false" ht="13.8" hidden="false" customHeight="false" outlineLevel="0" collapsed="false">
      <c r="A31" s="1" t="str">
        <f aca="false">CONCATENATE('Participant information'!E25," size (B)")</f>
        <v>Crumble -9 -p8 + CRAM/10k, rANS1 size (B)</v>
      </c>
      <c r="B31" s="16"/>
      <c r="C31" s="15"/>
      <c r="D31" s="15"/>
      <c r="E31" s="14"/>
      <c r="F31" s="16"/>
      <c r="G31" s="15" t="n">
        <v>0.568738</v>
      </c>
      <c r="H31" s="15" t="n">
        <v>0.9356</v>
      </c>
      <c r="I31" s="14" t="n">
        <f aca="false">2*((G31*H31)/(G31+H31))</f>
        <v>0.707435792754022</v>
      </c>
      <c r="J31" s="16"/>
      <c r="K31" s="15"/>
      <c r="L31" s="15"/>
      <c r="M31" s="14"/>
      <c r="N31" s="16" t="n">
        <v>42175805</v>
      </c>
      <c r="O31" s="15" t="n">
        <v>0.987771</v>
      </c>
      <c r="P31" s="15" t="n">
        <v>0.99907</v>
      </c>
      <c r="Q31" s="14" t="n">
        <f aca="false">2*((O31*P31)/(O31+P31))</f>
        <v>0.993388371762008</v>
      </c>
      <c r="R31" s="2" t="s">
        <v>70</v>
      </c>
    </row>
    <row r="32" customFormat="false" ht="13.8" hidden="false" customHeight="false" outlineLevel="0" collapsed="false">
      <c r="A32" s="1" t="str">
        <f aca="false">CONCATENATE('Participant information'!E25," size (B)")</f>
        <v>Crumble -9 -p8 + CRAM/10k, rANS1 size (B)</v>
      </c>
      <c r="B32" s="16"/>
      <c r="C32" s="15"/>
      <c r="D32" s="15"/>
      <c r="E32" s="14"/>
      <c r="F32" s="16"/>
      <c r="G32" s="15" t="n">
        <v>0.572087</v>
      </c>
      <c r="H32" s="15" t="n">
        <v>0.931868</v>
      </c>
      <c r="I32" s="14" t="n">
        <f aca="false">2*((G32*H32)/(G32+H32))</f>
        <v>0.708943510299178</v>
      </c>
      <c r="J32" s="16"/>
      <c r="K32" s="15"/>
      <c r="L32" s="15"/>
      <c r="M32" s="14"/>
      <c r="N32" s="16" t="n">
        <v>42175805</v>
      </c>
      <c r="O32" s="15" t="n">
        <v>0.996807</v>
      </c>
      <c r="P32" s="15" t="n">
        <v>0.996807</v>
      </c>
      <c r="Q32" s="14" t="n">
        <f aca="false">2*((O32*P32)/(O32+P32))</f>
        <v>0.996807</v>
      </c>
      <c r="R32" s="2" t="s">
        <v>71</v>
      </c>
    </row>
    <row r="33" customFormat="false" ht="13.8" hidden="false" customHeight="false" outlineLevel="0" collapsed="false">
      <c r="A33" s="1"/>
      <c r="B33" s="16"/>
      <c r="C33" s="15"/>
      <c r="D33" s="15"/>
      <c r="E33" s="14"/>
      <c r="F33" s="16"/>
      <c r="G33" s="15"/>
      <c r="H33" s="15"/>
      <c r="I33" s="14"/>
      <c r="J33" s="16"/>
      <c r="K33" s="15"/>
      <c r="L33" s="15"/>
      <c r="M33" s="14"/>
      <c r="N33" s="16"/>
      <c r="O33" s="15"/>
      <c r="P33" s="15"/>
      <c r="Q33" s="14"/>
      <c r="R33" s="2"/>
    </row>
    <row r="34" customFormat="false" ht="13.8" hidden="false" customHeight="false" outlineLevel="0" collapsed="false">
      <c r="A34" s="1" t="str">
        <f aca="false">CONCATENATE('Participant information'!E26," size (B)")</f>
        <v>Crumble -9 -p8 + CRAM/100k, fqz size (B)</v>
      </c>
      <c r="B34" s="16"/>
      <c r="C34" s="15"/>
      <c r="D34" s="15"/>
      <c r="E34" s="14"/>
      <c r="F34" s="16" t="n">
        <v>38185172</v>
      </c>
      <c r="G34" s="15" t="n">
        <v>0.498481</v>
      </c>
      <c r="H34" s="15" t="n">
        <v>0.936273</v>
      </c>
      <c r="I34" s="14" t="n">
        <f aca="false">2*((G34*H34)/(G34+H34))</f>
        <v>0.650584422574183</v>
      </c>
      <c r="J34" s="16"/>
      <c r="K34" s="15"/>
      <c r="L34" s="15"/>
      <c r="M34" s="14"/>
      <c r="N34" s="16" t="n">
        <v>38299417</v>
      </c>
      <c r="O34" s="15" t="n">
        <v>0.823844</v>
      </c>
      <c r="P34" s="15" t="n">
        <v>0.999622</v>
      </c>
      <c r="Q34" s="14" t="n">
        <f aca="false">2*((O34*P34)/(O34+P34))</f>
        <v>0.90326069909502</v>
      </c>
      <c r="R34" s="2" t="s">
        <v>73</v>
      </c>
    </row>
    <row r="35" customFormat="false" ht="13.8" hidden="false" customHeight="false" outlineLevel="0" collapsed="false">
      <c r="A35" s="1" t="str">
        <f aca="false">CONCATENATE('Participant information'!E26," size (B)")</f>
        <v>Crumble -9 -p8 + CRAM/100k, fqz size (B)</v>
      </c>
      <c r="B35" s="16"/>
      <c r="C35" s="15"/>
      <c r="D35" s="15"/>
      <c r="E35" s="14"/>
      <c r="F35" s="16"/>
      <c r="G35" s="15" t="n">
        <v>0.556244</v>
      </c>
      <c r="H35" s="15" t="n">
        <v>0.936675</v>
      </c>
      <c r="I35" s="14" t="n">
        <f aca="false">2*((G35*H35)/(G35+H35))</f>
        <v>0.697988100760992</v>
      </c>
      <c r="J35" s="16"/>
      <c r="K35" s="15"/>
      <c r="L35" s="15"/>
      <c r="M35" s="14"/>
      <c r="N35" s="16" t="n">
        <v>38299417</v>
      </c>
      <c r="O35" s="15" t="n">
        <v>0.947222</v>
      </c>
      <c r="P35" s="15" t="n">
        <v>0.99949</v>
      </c>
      <c r="Q35" s="14" t="n">
        <f aca="false">2*((O35*P35)/(O35+P35))</f>
        <v>0.972654318440529</v>
      </c>
      <c r="R35" s="2" t="s">
        <v>69</v>
      </c>
    </row>
    <row r="36" customFormat="false" ht="13.8" hidden="false" customHeight="false" outlineLevel="0" collapsed="false">
      <c r="A36" s="1" t="str">
        <f aca="false">CONCATENATE('Participant information'!E26," size (B)")</f>
        <v>Crumble -9 -p8 + CRAM/100k, fqz size (B)</v>
      </c>
      <c r="B36" s="16"/>
      <c r="C36" s="15"/>
      <c r="D36" s="15"/>
      <c r="E36" s="14"/>
      <c r="F36" s="16"/>
      <c r="G36" s="15" t="n">
        <v>0.568738</v>
      </c>
      <c r="H36" s="15" t="n">
        <v>0.9356</v>
      </c>
      <c r="I36" s="14" t="n">
        <f aca="false">2*((G36*H36)/(G36+H36))</f>
        <v>0.707435792754022</v>
      </c>
      <c r="J36" s="16"/>
      <c r="K36" s="15"/>
      <c r="L36" s="15"/>
      <c r="M36" s="14"/>
      <c r="N36" s="16" t="n">
        <v>38299417</v>
      </c>
      <c r="O36" s="15" t="n">
        <v>0.987771</v>
      </c>
      <c r="P36" s="15" t="n">
        <v>0.99907</v>
      </c>
      <c r="Q36" s="14" t="n">
        <f aca="false">2*((O36*P36)/(O36+P36))</f>
        <v>0.993388371762008</v>
      </c>
      <c r="R36" s="2" t="s">
        <v>70</v>
      </c>
    </row>
    <row r="37" customFormat="false" ht="13.8" hidden="false" customHeight="false" outlineLevel="0" collapsed="false">
      <c r="A37" s="1" t="str">
        <f aca="false">CONCATENATE('Participant information'!E26," size (B)")</f>
        <v>Crumble -9 -p8 + CRAM/100k, fqz size (B)</v>
      </c>
      <c r="B37" s="16"/>
      <c r="C37" s="15"/>
      <c r="D37" s="15"/>
      <c r="E37" s="14"/>
      <c r="F37" s="16"/>
      <c r="G37" s="15" t="n">
        <v>0.572087</v>
      </c>
      <c r="H37" s="15" t="n">
        <v>0.931868</v>
      </c>
      <c r="I37" s="14" t="n">
        <f aca="false">2*((G37*H37)/(G37+H37))</f>
        <v>0.708943510299178</v>
      </c>
      <c r="J37" s="16"/>
      <c r="K37" s="15"/>
      <c r="L37" s="15"/>
      <c r="M37" s="14"/>
      <c r="N37" s="16" t="n">
        <v>38299417</v>
      </c>
      <c r="O37" s="15" t="n">
        <v>0.996807</v>
      </c>
      <c r="P37" s="15" t="n">
        <v>0.996807</v>
      </c>
      <c r="Q37" s="14" t="n">
        <f aca="false">2*((O37*P37)/(O37+P37))</f>
        <v>0.996807</v>
      </c>
      <c r="R37" s="2" t="s">
        <v>71</v>
      </c>
    </row>
    <row r="39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4" customFormat="false" ht="13.8" hidden="false" customHeight="false" outlineLevel="0" collapsed="false">
      <c r="T104" s="0" t="s">
        <v>66</v>
      </c>
    </row>
    <row r="105" customFormat="false" ht="13.8" hidden="false" customHeight="false" outlineLevel="0" collapsed="false">
      <c r="T105" s="0" t="s">
        <v>74</v>
      </c>
      <c r="U105" s="0" t="s">
        <v>75</v>
      </c>
      <c r="V105" s="0" t="s">
        <v>76</v>
      </c>
      <c r="W105" s="0" t="s">
        <v>77</v>
      </c>
      <c r="X105" s="0" t="s">
        <v>78</v>
      </c>
      <c r="Y105" s="0" t="s">
        <v>79</v>
      </c>
      <c r="Z105" s="0" t="s">
        <v>80</v>
      </c>
    </row>
    <row r="106" customFormat="false" ht="13.8" hidden="false" customHeight="false" outlineLevel="0" collapsed="false">
      <c r="S106" s="0" t="n">
        <v>90</v>
      </c>
      <c r="T106" s="0" t="n">
        <v>0.999641</v>
      </c>
      <c r="U106" s="0" t="n">
        <v>0.999632</v>
      </c>
      <c r="V106" s="0" t="n">
        <v>0.999711</v>
      </c>
      <c r="W106" s="0" t="n">
        <v>0.999566</v>
      </c>
      <c r="X106" s="0" t="n">
        <v>0.99979</v>
      </c>
      <c r="Y106" s="0" t="n">
        <v>0.999749</v>
      </c>
      <c r="Z106" s="0" t="n">
        <v>0.999622</v>
      </c>
      <c r="AB106" s="0" t="s">
        <v>81</v>
      </c>
      <c r="AC106" s="0" t="n">
        <v>903633030</v>
      </c>
      <c r="AD106" s="0" t="n">
        <v>2</v>
      </c>
      <c r="AE106" s="0" t="n">
        <v>2</v>
      </c>
      <c r="AF106" s="0" t="n">
        <v>2</v>
      </c>
      <c r="AG106" s="0" t="n">
        <v>103102947</v>
      </c>
      <c r="AH106" s="0" t="n">
        <v>60613822</v>
      </c>
      <c r="AI106" s="0" t="n">
        <v>42175805</v>
      </c>
    </row>
    <row r="107" customFormat="false" ht="13.8" hidden="false" customHeight="false" outlineLevel="0" collapsed="false">
      <c r="S107" s="0" t="n">
        <v>99</v>
      </c>
      <c r="T107" s="0" t="n">
        <v>0.999573</v>
      </c>
      <c r="U107" s="0" t="n">
        <v>0.99921</v>
      </c>
      <c r="V107" s="0" t="n">
        <v>0.999294</v>
      </c>
      <c r="W107" s="0" t="n">
        <v>0.997674</v>
      </c>
      <c r="X107" s="0" t="n">
        <v>0.999441</v>
      </c>
      <c r="Y107" s="0" t="n">
        <v>0.999654</v>
      </c>
      <c r="Z107" s="0" t="n">
        <v>0.99949</v>
      </c>
      <c r="AC107" s="0" t="s">
        <v>74</v>
      </c>
      <c r="AD107" s="0" t="s">
        <v>75</v>
      </c>
      <c r="AE107" s="0" t="s">
        <v>76</v>
      </c>
      <c r="AF107" s="0" t="s">
        <v>77</v>
      </c>
      <c r="AG107" s="0" t="s">
        <v>78</v>
      </c>
      <c r="AH107" s="0" t="s">
        <v>79</v>
      </c>
      <c r="AI107" s="0" t="s">
        <v>80</v>
      </c>
    </row>
    <row r="108" customFormat="false" ht="13.8" hidden="false" customHeight="false" outlineLevel="0" collapsed="false">
      <c r="S108" s="0" t="n">
        <v>99.9</v>
      </c>
      <c r="T108" s="0" t="n">
        <v>0.999211</v>
      </c>
      <c r="U108" s="0" t="n">
        <v>0.99781</v>
      </c>
      <c r="V108" s="0" t="n">
        <v>0.997793</v>
      </c>
      <c r="W108" s="0" t="n">
        <v>0.995961</v>
      </c>
      <c r="X108" s="0" t="n">
        <v>0.998422</v>
      </c>
      <c r="Y108" s="0" t="n">
        <v>0.999242</v>
      </c>
      <c r="Z108" s="0" t="n">
        <v>0.99907</v>
      </c>
      <c r="AB108" s="0" t="s">
        <v>82</v>
      </c>
      <c r="AC108" s="0" t="n">
        <v>0.992543301627312</v>
      </c>
      <c r="AD108" s="0" t="n">
        <v>0.988593651583225</v>
      </c>
      <c r="AE108" s="0" t="n">
        <v>0.991756702103161</v>
      </c>
      <c r="AF108" s="0" t="n">
        <v>0.991597970136655</v>
      </c>
      <c r="AG108" s="0" t="n">
        <v>0.99196450321873</v>
      </c>
      <c r="AH108" s="0" t="n">
        <v>0.992124156480538</v>
      </c>
      <c r="AI108" s="0" t="n">
        <v>0.993388371762008</v>
      </c>
    </row>
    <row r="109" customFormat="false" ht="13.8" hidden="false" customHeight="false" outlineLevel="0" collapsed="false">
      <c r="S109" s="0" t="n">
        <v>100</v>
      </c>
      <c r="T109" s="0" t="n">
        <v>0.997458</v>
      </c>
      <c r="U109" s="0" t="n">
        <v>0.996317</v>
      </c>
      <c r="V109" s="0" t="n">
        <v>0.994277</v>
      </c>
      <c r="W109" s="0" t="n">
        <v>0.98348</v>
      </c>
      <c r="X109" s="0" t="n">
        <v>0.997334</v>
      </c>
      <c r="Y109" s="0" t="n">
        <v>0.997039</v>
      </c>
      <c r="Z109" s="0" t="n">
        <v>0.996807</v>
      </c>
    </row>
    <row r="110" customFormat="false" ht="13.8" hidden="false" customHeight="false" outlineLevel="0" collapsed="false">
      <c r="AC110" s="22"/>
      <c r="AD110" s="22"/>
      <c r="AE110" s="22"/>
      <c r="AF110" s="22"/>
      <c r="AG110" s="22"/>
      <c r="AH110" s="22"/>
      <c r="AI110" s="22"/>
    </row>
    <row r="111" customFormat="false" ht="13.8" hidden="false" customHeight="false" outlineLevel="0" collapsed="false">
      <c r="T111" s="0" t="s">
        <v>83</v>
      </c>
    </row>
    <row r="112" customFormat="false" ht="13.8" hidden="false" customHeight="false" outlineLevel="0" collapsed="false">
      <c r="T112" s="0" t="s">
        <v>74</v>
      </c>
      <c r="U112" s="0" t="s">
        <v>75</v>
      </c>
      <c r="V112" s="0" t="s">
        <v>76</v>
      </c>
      <c r="W112" s="0" t="s">
        <v>77</v>
      </c>
      <c r="X112" s="0" t="s">
        <v>78</v>
      </c>
      <c r="Y112" s="0" t="s">
        <v>79</v>
      </c>
      <c r="Z112" s="0" t="s">
        <v>80</v>
      </c>
    </row>
    <row r="113" customFormat="false" ht="13.8" hidden="false" customHeight="false" outlineLevel="0" collapsed="false">
      <c r="S113" s="0" t="n">
        <v>90</v>
      </c>
      <c r="T113" s="0" t="n">
        <v>0.823781</v>
      </c>
      <c r="U113" s="0" t="n">
        <v>0.803265</v>
      </c>
      <c r="V113" s="0" t="n">
        <v>0.808811</v>
      </c>
      <c r="W113" s="0" t="n">
        <v>0.824669</v>
      </c>
      <c r="X113" s="0" t="n">
        <v>0.814201</v>
      </c>
      <c r="Y113" s="0" t="n">
        <v>0.806786</v>
      </c>
      <c r="Z113" s="0" t="n">
        <v>0.823844</v>
      </c>
    </row>
    <row r="114" customFormat="false" ht="13.8" hidden="false" customHeight="false" outlineLevel="0" collapsed="false">
      <c r="S114" s="0" t="n">
        <v>99</v>
      </c>
      <c r="T114" s="0" t="n">
        <v>0.947362</v>
      </c>
      <c r="U114" s="0" t="n">
        <v>0.945243</v>
      </c>
      <c r="V114" s="0" t="n">
        <v>0.948483</v>
      </c>
      <c r="W114" s="0" t="n">
        <v>0.948826</v>
      </c>
      <c r="X114" s="0" t="n">
        <v>0.946194</v>
      </c>
      <c r="Y114" s="0" t="n">
        <v>0.945197</v>
      </c>
      <c r="Z114" s="0" t="n">
        <v>0.947222</v>
      </c>
    </row>
    <row r="115" customFormat="false" ht="13.8" hidden="false" customHeight="false" outlineLevel="0" collapsed="false">
      <c r="S115" s="0" t="n">
        <v>99.9</v>
      </c>
      <c r="T115" s="0" t="n">
        <v>0.985964</v>
      </c>
      <c r="U115" s="0" t="n">
        <v>0.979546</v>
      </c>
      <c r="V115" s="0" t="n">
        <v>0.985793</v>
      </c>
      <c r="W115" s="0" t="n">
        <v>0.987273</v>
      </c>
      <c r="X115" s="0" t="n">
        <v>0.98559</v>
      </c>
      <c r="Y115" s="0" t="n">
        <v>0.985107</v>
      </c>
      <c r="Z115" s="0" t="n">
        <v>0.987771</v>
      </c>
    </row>
    <row r="116" customFormat="false" ht="13.8" hidden="false" customHeight="false" outlineLevel="0" collapsed="false">
      <c r="S116" s="0" t="n">
        <v>100</v>
      </c>
      <c r="T116" s="0" t="n">
        <v>0.996448</v>
      </c>
      <c r="U116" s="0" t="n">
        <v>0.994517</v>
      </c>
      <c r="V116" s="0" t="n">
        <v>0.995934</v>
      </c>
      <c r="W116" s="0" t="n">
        <v>0.996028</v>
      </c>
      <c r="X116" s="0" t="n">
        <v>0.996588</v>
      </c>
      <c r="Y116" s="0" t="n">
        <v>0.996573</v>
      </c>
      <c r="Z116" s="0" t="n">
        <v>0.996807</v>
      </c>
    </row>
    <row r="118" customFormat="false" ht="13.8" hidden="false" customHeight="false" outlineLevel="0" collapsed="false">
      <c r="T118" s="0" t="s">
        <v>67</v>
      </c>
    </row>
    <row r="119" customFormat="false" ht="13.8" hidden="false" customHeight="false" outlineLevel="0" collapsed="false">
      <c r="T119" s="0" t="s">
        <v>74</v>
      </c>
      <c r="U119" s="0" t="s">
        <v>75</v>
      </c>
      <c r="V119" s="0" t="s">
        <v>76</v>
      </c>
      <c r="W119" s="0" t="s">
        <v>77</v>
      </c>
      <c r="X119" s="0" t="s">
        <v>78</v>
      </c>
      <c r="Y119" s="0" t="s">
        <v>79</v>
      </c>
      <c r="Z119" s="0" t="s">
        <v>80</v>
      </c>
    </row>
    <row r="120" customFormat="false" ht="13.8" hidden="false" customHeight="false" outlineLevel="0" collapsed="false">
      <c r="S120" s="0" t="n">
        <v>90</v>
      </c>
      <c r="T120" s="22" t="n">
        <f aca="false">2*(T106*T113)/(T106+T113)</f>
        <v>0.90323058800541</v>
      </c>
      <c r="U120" s="22" t="n">
        <f aca="false">2*(U106*U113)/(U106+U113)</f>
        <v>0.890754600490211</v>
      </c>
      <c r="V120" s="22" t="n">
        <f aca="false">2*(V106*V113)/(V106+V113)</f>
        <v>0.894185698178955</v>
      </c>
      <c r="W120" s="22" t="n">
        <f aca="false">2*(W106*W113)/(W106+W113)</f>
        <v>0.903733448436194</v>
      </c>
      <c r="X120" s="22" t="n">
        <f aca="false">2*(X106*X113)/(X106+X113)</f>
        <v>0.897501716149639</v>
      </c>
      <c r="Y120" s="22" t="n">
        <f aca="false">2*(Y106*Y113)/(Y106+Y113)</f>
        <v>0.892961937315358</v>
      </c>
      <c r="Z120" s="22" t="n">
        <f aca="false">2*(Z106*Z113)/(Z106+Z113)</f>
        <v>0.90326069909502</v>
      </c>
    </row>
    <row r="121" customFormat="false" ht="13.8" hidden="false" customHeight="false" outlineLevel="0" collapsed="false">
      <c r="S121" s="0" t="n">
        <v>99</v>
      </c>
      <c r="T121" s="22" t="n">
        <f aca="false">2*(T107*T114)/(T107+T114)</f>
        <v>0.972767428215117</v>
      </c>
      <c r="U121" s="22" t="n">
        <f aca="false">2*(U107*U114)/(U107+U114)</f>
        <v>0.971477590900886</v>
      </c>
      <c r="V121" s="22" t="n">
        <f aca="false">2*(V107*V114)/(V107+V114)</f>
        <v>0.973225755311825</v>
      </c>
      <c r="W121" s="22" t="n">
        <f aca="false">2*(W107*W114)/(W107+W114)</f>
        <v>0.972637072410994</v>
      </c>
      <c r="X121" s="22" t="n">
        <f aca="false">2*(X107*X114)/(X107+X114)</f>
        <v>0.972088883633364</v>
      </c>
      <c r="Y121" s="22" t="n">
        <f aca="false">2*(Y107*Y114)/(Y107+Y114)</f>
        <v>0.971663085591647</v>
      </c>
      <c r="Z121" s="22" t="n">
        <f aca="false">2*(Z107*Z114)/(Z107+Z114)</f>
        <v>0.972654318440529</v>
      </c>
    </row>
    <row r="122" customFormat="false" ht="13.8" hidden="false" customHeight="false" outlineLevel="0" collapsed="false">
      <c r="S122" s="0" t="n">
        <v>99.9</v>
      </c>
      <c r="T122" s="22" t="n">
        <f aca="false">2*(T108*T115)/(T108+T115)</f>
        <v>0.992543301627312</v>
      </c>
      <c r="U122" s="22" t="n">
        <f aca="false">2*(U108*U115)/(U108+U115)</f>
        <v>0.988593651583225</v>
      </c>
      <c r="V122" s="22" t="n">
        <f aca="false">2*(V108*V115)/(V108+V115)</f>
        <v>0.991756702103161</v>
      </c>
      <c r="W122" s="22" t="n">
        <f aca="false">2*(W108*W115)/(W108+W115)</f>
        <v>0.991597970136655</v>
      </c>
      <c r="X122" s="22" t="n">
        <f aca="false">2*(X108*X115)/(X108+X115)</f>
        <v>0.99196450321873</v>
      </c>
      <c r="Y122" s="22" t="n">
        <f aca="false">2*(Y108*Y115)/(Y108+Y115)</f>
        <v>0.992124156480538</v>
      </c>
      <c r="Z122" s="22" t="n">
        <f aca="false">2*(Z108*Z115)/(Z108+Z115)</f>
        <v>0.993388371762008</v>
      </c>
    </row>
    <row r="123" customFormat="false" ht="13.8" hidden="false" customHeight="false" outlineLevel="0" collapsed="false">
      <c r="S123" s="0" t="n">
        <v>100</v>
      </c>
      <c r="T123" s="22" t="n">
        <f aca="false">2*(T109*T116)/(T109+T116)</f>
        <v>0.996952744195564</v>
      </c>
      <c r="U123" s="22" t="n">
        <f aca="false">2*(U109*U116)/(U109+U116)</f>
        <v>0.995416186270679</v>
      </c>
      <c r="V123" s="22" t="n">
        <f aca="false">2*(V109*V116)/(V109+V116)</f>
        <v>0.995104810211581</v>
      </c>
      <c r="W123" s="22" t="n">
        <f aca="false">2*(W109*W116)/(W109+W116)</f>
        <v>0.989714229434789</v>
      </c>
      <c r="X123" s="22" t="n">
        <f aca="false">2*(X109*X116)/(X109+X116)</f>
        <v>0.996960860446898</v>
      </c>
      <c r="Y123" s="22" t="n">
        <f aca="false">2*(Y109*Y116)/(Y109+Y116)</f>
        <v>0.996805945537045</v>
      </c>
      <c r="Z123" s="22" t="n">
        <f aca="false">2*(Z109*Z116)/(Z109+Z116)</f>
        <v>0.996807</v>
      </c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E1"/>
    <mergeCell ref="F1:I1"/>
    <mergeCell ref="J1:M1"/>
    <mergeCell ref="N1:Q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47"/>
  <sheetViews>
    <sheetView windowProtection="false"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D23" activeCellId="1" sqref="D11:N11 D23"/>
    </sheetView>
  </sheetViews>
  <sheetFormatPr defaultRowHeight="14.5"/>
  <cols>
    <col collapsed="false" hidden="false" max="1" min="1" style="0" width="20.9433198380567"/>
    <col collapsed="false" hidden="false" max="2" min="2" style="0" width="16.3157894736842"/>
    <col collapsed="false" hidden="false" max="3" min="3" style="0" width="16.5384615384615"/>
    <col collapsed="false" hidden="false" max="4" min="4" style="0" width="8.7246963562753"/>
    <col collapsed="false" hidden="false" max="5" min="5" style="0" width="7.72874493927126"/>
    <col collapsed="false" hidden="false" max="6" min="6" style="0" width="13.4534412955466"/>
    <col collapsed="false" hidden="false" max="8" min="7" style="0" width="7"/>
    <col collapsed="false" hidden="false" max="9" min="9" style="0" width="7.72874493927126"/>
    <col collapsed="false" hidden="false" max="10" min="10" style="0" width="15.8744939271255"/>
    <col collapsed="false" hidden="false" max="12" min="11" style="0" width="7"/>
    <col collapsed="false" hidden="false" max="13" min="13" style="0" width="7.72874493927126"/>
    <col collapsed="false" hidden="false" max="14" min="14" style="0" width="16.4251012145749"/>
    <col collapsed="false" hidden="false" max="16" min="15" style="0" width="7"/>
    <col collapsed="false" hidden="false" max="17" min="17" style="0" width="7.72874493927126"/>
    <col collapsed="false" hidden="false" max="18" min="18" style="0" width="61.1781376518219"/>
    <col collapsed="false" hidden="false" max="1025" min="19" style="0" width="8.7246963562753"/>
  </cols>
  <sheetData>
    <row r="1" customFormat="false" ht="26.8" hidden="false" customHeight="false" outlineLevel="0" collapsed="false">
      <c r="A1" s="23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</row>
    <row r="2" customFormat="false" ht="13.8" hidden="false" customHeight="false" outlineLevel="0" collapsed="false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</row>
    <row r="3" customFormat="false" ht="14.5" hidden="false" customHeight="false" outlineLevel="0" collapsed="false">
      <c r="A3" s="4"/>
      <c r="B3" s="5" t="s">
        <v>61</v>
      </c>
      <c r="C3" s="5"/>
      <c r="D3" s="5"/>
      <c r="E3" s="5"/>
      <c r="F3" s="5" t="s">
        <v>62</v>
      </c>
      <c r="G3" s="5"/>
      <c r="H3" s="5"/>
      <c r="I3" s="5"/>
      <c r="J3" s="5" t="s">
        <v>63</v>
      </c>
      <c r="K3" s="5"/>
      <c r="L3" s="5"/>
      <c r="M3" s="5"/>
      <c r="N3" s="5" t="s">
        <v>64</v>
      </c>
      <c r="O3" s="5"/>
      <c r="P3" s="5"/>
      <c r="Q3" s="5"/>
      <c r="R3" s="4"/>
    </row>
    <row r="4" customFormat="false" ht="14.5" hidden="false" customHeight="false" outlineLevel="0" collapsed="false">
      <c r="A4" s="4"/>
      <c r="B4" s="5" t="s">
        <v>45</v>
      </c>
      <c r="C4" s="5" t="s">
        <v>65</v>
      </c>
      <c r="D4" s="5" t="s">
        <v>66</v>
      </c>
      <c r="E4" s="5" t="s">
        <v>67</v>
      </c>
      <c r="F4" s="5" t="s">
        <v>45</v>
      </c>
      <c r="G4" s="5" t="s">
        <v>52</v>
      </c>
      <c r="H4" s="5" t="s">
        <v>53</v>
      </c>
      <c r="I4" s="5" t="s">
        <v>54</v>
      </c>
      <c r="J4" s="5" t="s">
        <v>45</v>
      </c>
      <c r="K4" s="5" t="s">
        <v>52</v>
      </c>
      <c r="L4" s="5" t="s">
        <v>53</v>
      </c>
      <c r="M4" s="5" t="s">
        <v>54</v>
      </c>
      <c r="N4" s="5" t="s">
        <v>45</v>
      </c>
      <c r="O4" s="5" t="s">
        <v>52</v>
      </c>
      <c r="P4" s="5" t="s">
        <v>53</v>
      </c>
      <c r="Q4" s="5" t="s">
        <v>54</v>
      </c>
      <c r="R4" s="1" t="s">
        <v>36</v>
      </c>
    </row>
    <row r="5" customFormat="false" ht="13.8" hidden="false" customHeight="false" outlineLevel="0" collapsed="false">
      <c r="A5" s="1" t="s">
        <v>55</v>
      </c>
      <c r="B5" s="13" t="n">
        <v>1103699634</v>
      </c>
      <c r="C5" s="14" t="n">
        <v>0.5392</v>
      </c>
      <c r="D5" s="14" t="n">
        <v>0.9398</v>
      </c>
      <c r="E5" s="14" t="n">
        <f aca="false">2*((C5*D5)/(C5+D5))</f>
        <v>0.685247004732928</v>
      </c>
      <c r="F5" s="13" t="n">
        <v>498888364</v>
      </c>
      <c r="G5" s="14" t="n">
        <v>0.5204</v>
      </c>
      <c r="H5" s="14" t="n">
        <v>0.9301</v>
      </c>
      <c r="I5" s="14" t="n">
        <f aca="false">2*((G5*H5)/(G5+H5))</f>
        <v>0.667389231299552</v>
      </c>
      <c r="J5" s="13" t="n">
        <v>2843555235</v>
      </c>
      <c r="K5" s="14" t="n">
        <v>0.9192</v>
      </c>
      <c r="L5" s="14" t="n">
        <v>0.998</v>
      </c>
      <c r="M5" s="14" t="n">
        <f aca="false">2*((K5*L5)/(K5+L5))</f>
        <v>0.956980596703526</v>
      </c>
      <c r="N5" s="13" t="n">
        <v>1291726697</v>
      </c>
      <c r="O5" s="14" t="n">
        <v>0.9169</v>
      </c>
      <c r="P5" s="14" t="n">
        <v>0.9977</v>
      </c>
      <c r="Q5" s="14" t="n">
        <f aca="false">2*((O5*P5)/(O5+P5))</f>
        <v>0.955595038128068</v>
      </c>
      <c r="R5" s="21" t="s">
        <v>85</v>
      </c>
    </row>
    <row r="6" customFormat="false" ht="13.8" hidden="false" customHeight="false" outlineLevel="0" collapsed="false">
      <c r="A6" s="1" t="str">
        <f aca="false">'Participant information'!E2</f>
        <v>CRAM/1k</v>
      </c>
      <c r="B6" s="16"/>
      <c r="C6" s="15"/>
      <c r="D6" s="15"/>
      <c r="E6" s="14" t="inlineStr">
        <f aca="false">2*((C6*D6)/(C6+D6))</f>
        <is>
          <t/>
        </is>
      </c>
      <c r="F6" s="16"/>
      <c r="G6" s="15"/>
      <c r="H6" s="15"/>
      <c r="I6" s="14" t="inlineStr">
        <f aca="false">2*((G6*H6)/(G6+H6))</f>
        <is>
          <t/>
        </is>
      </c>
      <c r="J6" s="16"/>
      <c r="K6" s="15"/>
      <c r="L6" s="15"/>
      <c r="M6" s="14" t="inlineStr">
        <f aca="false">2*((K6*L6)/(K6+L6))</f>
        <is>
          <t/>
        </is>
      </c>
      <c r="N6" s="16"/>
      <c r="O6" s="15"/>
      <c r="P6" s="15"/>
      <c r="Q6" s="14" t="inlineStr">
        <f aca="false">2*((O6*P6)/(O6+P6))</f>
        <is>
          <t/>
        </is>
      </c>
      <c r="R6" s="2" t="s">
        <v>86</v>
      </c>
    </row>
    <row r="7" customFormat="false" ht="13.8" hidden="false" customHeight="false" outlineLevel="0" collapsed="false">
      <c r="A7" s="0" t="s">
        <v>87</v>
      </c>
      <c r="J7" s="13" t="n">
        <v>166800786</v>
      </c>
      <c r="K7" s="0" t="n">
        <v>0.820729</v>
      </c>
      <c r="L7" s="0" t="n">
        <v>0.998539</v>
      </c>
      <c r="M7" s="14" t="n">
        <f aca="false">2*((K7*L7)/(K7+L7))</f>
        <v>0.900944682071031</v>
      </c>
      <c r="N7" s="13" t="n">
        <v>76475355</v>
      </c>
      <c r="O7" s="0" t="n">
        <v>0.81632</v>
      </c>
      <c r="P7" s="0" t="n">
        <v>0.998685</v>
      </c>
      <c r="Q7" s="14" t="n">
        <f aca="false">2*((O7*P7)/(O7+P7))</f>
        <v>0.898340819116201</v>
      </c>
      <c r="R7" s="0" t="s">
        <v>88</v>
      </c>
    </row>
    <row r="8" customFormat="false" ht="13.8" hidden="false" customHeight="false" outlineLevel="0" collapsed="false">
      <c r="A8" s="0" t="s">
        <v>87</v>
      </c>
      <c r="J8" s="13" t="n">
        <v>166800786</v>
      </c>
      <c r="K8" s="0" t="n">
        <v>0.93265</v>
      </c>
      <c r="L8" s="0" t="n">
        <v>0.998068</v>
      </c>
      <c r="M8" s="14" t="n">
        <f aca="false">2*((K8*L8)/(K8+L8))</f>
        <v>0.964250729728526</v>
      </c>
      <c r="N8" s="13" t="n">
        <v>76475355</v>
      </c>
      <c r="O8" s="0" t="n">
        <v>0.934463</v>
      </c>
      <c r="P8" s="0" t="n">
        <v>0.998236</v>
      </c>
      <c r="Q8" s="14" t="n">
        <f aca="false">2*((O8*P8)/(O8+P8))</f>
        <v>0.965297345595977</v>
      </c>
      <c r="R8" s="0" t="s">
        <v>89</v>
      </c>
    </row>
    <row r="9" customFormat="false" ht="13.8" hidden="false" customHeight="false" outlineLevel="0" collapsed="false">
      <c r="A9" s="0" t="s">
        <v>87</v>
      </c>
      <c r="J9" s="13" t="n">
        <v>166800786</v>
      </c>
      <c r="K9" s="0" t="n">
        <v>0.961826</v>
      </c>
      <c r="L9" s="0" t="n">
        <v>0.997569</v>
      </c>
      <c r="M9" s="14" t="n">
        <f aca="false">2*((K9*L9)/(K9+L9))</f>
        <v>0.979371490683604</v>
      </c>
      <c r="N9" s="13" t="n">
        <v>76475355</v>
      </c>
      <c r="O9" s="0" t="n">
        <v>0.969592</v>
      </c>
      <c r="P9" s="0" t="n">
        <v>0.997228</v>
      </c>
      <c r="Q9" s="14" t="n">
        <f aca="false">2*((O9*P9)/(O9+P9))</f>
        <v>0.983215841791318</v>
      </c>
      <c r="R9" s="0" t="s">
        <v>90</v>
      </c>
    </row>
    <row r="10" customFormat="false" ht="13.8" hidden="false" customHeight="false" outlineLevel="0" collapsed="false">
      <c r="A10" s="0" t="s">
        <v>87</v>
      </c>
      <c r="J10" s="13" t="n">
        <v>166800786</v>
      </c>
      <c r="K10" s="0" t="n">
        <v>0.975039</v>
      </c>
      <c r="L10" s="0" t="n">
        <v>0.995373</v>
      </c>
      <c r="M10" s="14" t="n">
        <f aca="false">2*((K10*L10)/(K10+L10))</f>
        <v>0.985101079923386</v>
      </c>
      <c r="N10" s="13" t="n">
        <v>76475355</v>
      </c>
      <c r="O10" s="0" t="n">
        <v>0.97467</v>
      </c>
      <c r="P10" s="0" t="n">
        <v>0.996084</v>
      </c>
      <c r="Q10" s="14" t="n">
        <f aca="false">2*((O10*P10)/(O10+P10))</f>
        <v>0.985260658895022</v>
      </c>
      <c r="R10" s="0" t="s">
        <v>91</v>
      </c>
    </row>
    <row r="11" customFormat="false" ht="13.8" hidden="false" customHeight="false" outlineLevel="0" collapsed="false"/>
    <row r="12" customFormat="false" ht="13.8" hidden="false" customHeight="false" outlineLevel="0" collapsed="false">
      <c r="A12" s="0" t="s">
        <v>92</v>
      </c>
      <c r="J12" s="13" t="n">
        <v>154424543</v>
      </c>
      <c r="K12" s="0" t="n">
        <v>0.820729</v>
      </c>
      <c r="L12" s="0" t="n">
        <v>0.998539</v>
      </c>
      <c r="M12" s="14" t="n">
        <f aca="false">2*((K12*L12)/(K12+L12))</f>
        <v>0.900944682071031</v>
      </c>
      <c r="N12" s="13" t="n">
        <v>70540126</v>
      </c>
      <c r="O12" s="0" t="n">
        <v>0.81632</v>
      </c>
      <c r="P12" s="0" t="n">
        <v>0.998685</v>
      </c>
      <c r="Q12" s="14" t="n">
        <f aca="false">2*((O12*P12)/(O12+P12))</f>
        <v>0.898340819116201</v>
      </c>
      <c r="R12" s="0" t="s">
        <v>93</v>
      </c>
    </row>
    <row r="13" customFormat="false" ht="13.8" hidden="false" customHeight="false" outlineLevel="0" collapsed="false">
      <c r="A13" s="0" t="s">
        <v>92</v>
      </c>
      <c r="J13" s="13" t="n">
        <v>154424543</v>
      </c>
      <c r="K13" s="0" t="n">
        <v>0.93265</v>
      </c>
      <c r="L13" s="0" t="n">
        <v>0.998068</v>
      </c>
      <c r="M13" s="14" t="n">
        <f aca="false">2*((K13*L13)/(K13+L13))</f>
        <v>0.964250729728526</v>
      </c>
      <c r="N13" s="13" t="n">
        <v>70540126</v>
      </c>
      <c r="O13" s="0" t="n">
        <v>0.934463</v>
      </c>
      <c r="P13" s="0" t="n">
        <v>0.998236</v>
      </c>
      <c r="Q13" s="14" t="n">
        <f aca="false">2*((O13*P13)/(O13+P13))</f>
        <v>0.965297345595977</v>
      </c>
      <c r="R13" s="0" t="s">
        <v>94</v>
      </c>
    </row>
    <row r="14" customFormat="false" ht="13.8" hidden="false" customHeight="false" outlineLevel="0" collapsed="false">
      <c r="A14" s="0" t="s">
        <v>92</v>
      </c>
      <c r="J14" s="13" t="n">
        <v>154424543</v>
      </c>
      <c r="K14" s="0" t="n">
        <v>0.961826</v>
      </c>
      <c r="L14" s="0" t="n">
        <v>0.997569</v>
      </c>
      <c r="M14" s="14" t="n">
        <f aca="false">2*((K14*L14)/(K14+L14))</f>
        <v>0.979371490683604</v>
      </c>
      <c r="N14" s="13" t="n">
        <v>70540126</v>
      </c>
      <c r="O14" s="0" t="n">
        <v>0.969592</v>
      </c>
      <c r="P14" s="0" t="n">
        <v>0.997228</v>
      </c>
      <c r="Q14" s="14" t="n">
        <f aca="false">2*((O14*P14)/(O14+P14))</f>
        <v>0.983215841791318</v>
      </c>
      <c r="R14" s="0" t="s">
        <v>95</v>
      </c>
    </row>
    <row r="15" customFormat="false" ht="13.8" hidden="false" customHeight="false" outlineLevel="0" collapsed="false">
      <c r="A15" s="0" t="s">
        <v>92</v>
      </c>
      <c r="J15" s="13" t="n">
        <v>154424543</v>
      </c>
      <c r="K15" s="0" t="n">
        <v>0.975039</v>
      </c>
      <c r="L15" s="0" t="n">
        <v>0.995373</v>
      </c>
      <c r="M15" s="14" t="n">
        <f aca="false">2*((K15*L15)/(K15+L15))</f>
        <v>0.985101079923386</v>
      </c>
      <c r="N15" s="13" t="n">
        <v>70540126</v>
      </c>
      <c r="O15" s="0" t="n">
        <v>0.97467</v>
      </c>
      <c r="P15" s="0" t="n">
        <v>0.996084</v>
      </c>
      <c r="Q15" s="14" t="n">
        <f aca="false">2*((O15*P15)/(O15+P15))</f>
        <v>0.985260658895022</v>
      </c>
      <c r="R15" s="0" t="s">
        <v>96</v>
      </c>
    </row>
    <row r="16" customFormat="false" ht="13.8" hidden="false" customHeight="false" outlineLevel="0" collapsed="false"/>
    <row r="17" customFormat="false" ht="13.8" hidden="false" customHeight="false" outlineLevel="0" collapsed="false">
      <c r="A17" s="0" t="s">
        <v>97</v>
      </c>
      <c r="J17" s="13" t="n">
        <v>272042681</v>
      </c>
      <c r="K17" s="0" t="n">
        <v>0.795312</v>
      </c>
      <c r="L17" s="0" t="n">
        <v>0.998547</v>
      </c>
      <c r="M17" s="14" t="n">
        <f aca="false">2*((K17*L17)/(K17+L17))</f>
        <v>0.885416759805537</v>
      </c>
      <c r="N17" s="13" t="n">
        <v>126346751</v>
      </c>
      <c r="O17" s="0" t="n">
        <v>0.828034</v>
      </c>
      <c r="P17" s="0" t="n">
        <v>0.998141</v>
      </c>
      <c r="Q17" s="14" t="n">
        <f aca="false">2*((O17*P17)/(O17+P17))</f>
        <v>0.905164822422824</v>
      </c>
      <c r="R17" s="0" t="s">
        <v>98</v>
      </c>
    </row>
    <row r="18" customFormat="false" ht="13.8" hidden="false" customHeight="false" outlineLevel="0" collapsed="false">
      <c r="A18" s="0" t="s">
        <v>97</v>
      </c>
      <c r="J18" s="13" t="n">
        <v>272042681</v>
      </c>
      <c r="K18" s="0" t="n">
        <v>0.925347</v>
      </c>
      <c r="L18" s="0" t="n">
        <v>0.99818</v>
      </c>
      <c r="M18" s="14" t="n">
        <f aca="false">2*((K18*L18)/(K18+L18))</f>
        <v>0.960384614783156</v>
      </c>
      <c r="N18" s="13" t="n">
        <v>126346751</v>
      </c>
      <c r="O18" s="0" t="n">
        <v>0.930444</v>
      </c>
      <c r="P18" s="0" t="n">
        <v>0.997795</v>
      </c>
      <c r="Q18" s="14" t="n">
        <f aca="false">2*((O18*P18)/(O18+P18))</f>
        <v>0.962943256494656</v>
      </c>
      <c r="R18" s="0" t="s">
        <v>99</v>
      </c>
    </row>
    <row r="19" customFormat="false" ht="13.8" hidden="false" customHeight="false" outlineLevel="0" collapsed="false">
      <c r="A19" s="0" t="s">
        <v>97</v>
      </c>
      <c r="J19" s="13" t="n">
        <v>272042681</v>
      </c>
      <c r="K19" s="0" t="n">
        <v>0.964892</v>
      </c>
      <c r="L19" s="0" t="n">
        <v>0.99722</v>
      </c>
      <c r="M19" s="14" t="n">
        <f aca="false">2*((K19*L19)/(K19+L19))</f>
        <v>0.980789679936721</v>
      </c>
      <c r="N19" s="13" t="n">
        <v>126346751</v>
      </c>
      <c r="O19" s="0" t="n">
        <v>0.962348</v>
      </c>
      <c r="P19" s="0" t="n">
        <v>0.997207</v>
      </c>
      <c r="Q19" s="14" t="n">
        <f aca="false">2*((O19*P19)/(O19+P19))</f>
        <v>0.979467442389726</v>
      </c>
      <c r="R19" s="0" t="s">
        <v>100</v>
      </c>
    </row>
    <row r="20" customFormat="false" ht="13.8" hidden="false" customHeight="false" outlineLevel="0" collapsed="false">
      <c r="A20" s="0" t="s">
        <v>97</v>
      </c>
      <c r="J20" s="13" t="n">
        <v>272042681</v>
      </c>
      <c r="K20" s="0" t="n">
        <v>0.972202</v>
      </c>
      <c r="L20" s="0" t="n">
        <v>0.995781</v>
      </c>
      <c r="M20" s="14" t="n">
        <f aca="false">2*((K20*L20)/(K20+L20))</f>
        <v>0.983850246432007</v>
      </c>
      <c r="N20" s="13" t="n">
        <v>126346751</v>
      </c>
      <c r="O20" s="0" t="n">
        <v>0.970402</v>
      </c>
      <c r="P20" s="0" t="n">
        <v>0.995732</v>
      </c>
      <c r="Q20" s="14" t="n">
        <f aca="false">2*((O20*P20)/(O20+P20))</f>
        <v>0.982903834900368</v>
      </c>
      <c r="R20" s="0" t="s">
        <v>101</v>
      </c>
    </row>
    <row r="21" customFormat="false" ht="13.8" hidden="false" customHeight="false" outlineLevel="0" collapsed="false"/>
    <row r="22" customFormat="false" ht="13.8" hidden="false" customHeight="false" outlineLevel="0" collapsed="false">
      <c r="A22" s="0" t="s">
        <v>102</v>
      </c>
      <c r="J22" s="13" t="n">
        <v>1065305769</v>
      </c>
      <c r="K22" s="0" t="n">
        <v>0.825431</v>
      </c>
      <c r="L22" s="0" t="n">
        <v>0.998146</v>
      </c>
      <c r="M22" s="14" t="n">
        <f aca="false">2*((K22*L22)/(K22+L22))</f>
        <v>0.903609390693127</v>
      </c>
      <c r="N22" s="13" t="n">
        <v>505376417</v>
      </c>
      <c r="O22" s="0" t="n">
        <v>0.788466</v>
      </c>
      <c r="P22" s="0" t="n">
        <v>0.999092</v>
      </c>
      <c r="Q22" s="14" t="n">
        <f aca="false">2*((O22*P22)/(O22+P22))</f>
        <v>0.881370084631659</v>
      </c>
      <c r="R22" s="0" t="s">
        <v>103</v>
      </c>
    </row>
    <row r="23" customFormat="false" ht="13.8" hidden="false" customHeight="false" outlineLevel="0" collapsed="false">
      <c r="A23" s="0" t="s">
        <v>102</v>
      </c>
      <c r="J23" s="13" t="n">
        <v>1065305769</v>
      </c>
      <c r="K23" s="0" t="n">
        <v>0.924882</v>
      </c>
      <c r="L23" s="0" t="n">
        <v>0.997766</v>
      </c>
      <c r="M23" s="14" t="n">
        <f aca="false">2*((K23*L23)/(K23+L23))</f>
        <v>0.959942551743221</v>
      </c>
      <c r="N23" s="13" t="n">
        <v>505376417</v>
      </c>
      <c r="O23" s="0" t="n">
        <v>0.941567</v>
      </c>
      <c r="P23" s="0" t="n">
        <v>0.997031</v>
      </c>
      <c r="Q23" s="14" t="n">
        <f aca="false">2*((O23*P23)/(O23+P23))</f>
        <v>0.968505577305867</v>
      </c>
      <c r="R23" s="0" t="s">
        <v>104</v>
      </c>
    </row>
    <row r="24" customFormat="false" ht="13.8" hidden="false" customHeight="false" outlineLevel="0" collapsed="false">
      <c r="A24" s="0" t="s">
        <v>102</v>
      </c>
      <c r="J24" s="13" t="n">
        <v>1065305769</v>
      </c>
      <c r="K24" s="0" t="n">
        <v>0.958421</v>
      </c>
      <c r="L24" s="0" t="n">
        <v>0.997278</v>
      </c>
      <c r="M24" s="14" t="n">
        <f aca="false">2*((K24*L24)/(K24+L24))</f>
        <v>0.977463482916338</v>
      </c>
      <c r="N24" s="13" t="n">
        <v>505376417</v>
      </c>
      <c r="O24" s="0" t="n">
        <v>0.958531</v>
      </c>
      <c r="P24" s="0" t="n">
        <v>0.995937</v>
      </c>
      <c r="Q24" s="14" t="n">
        <f aca="false">2*((O24*P24)/(O24+P24))</f>
        <v>0.976876048671045</v>
      </c>
      <c r="R24" s="0" t="s">
        <v>105</v>
      </c>
    </row>
    <row r="25" customFormat="false" ht="13.8" hidden="false" customHeight="false" outlineLevel="0" collapsed="false">
      <c r="A25" s="0" t="s">
        <v>102</v>
      </c>
      <c r="J25" s="13" t="n">
        <v>1065305769</v>
      </c>
      <c r="K25" s="0" t="n">
        <v>0.970596</v>
      </c>
      <c r="L25" s="0" t="n">
        <v>0.995405</v>
      </c>
      <c r="M25" s="14" t="n">
        <f aca="false">2*((K25*L25)/(K25+L25))</f>
        <v>0.982843967403882</v>
      </c>
      <c r="N25" s="13" t="n">
        <v>505376417</v>
      </c>
      <c r="O25" s="0" t="n">
        <v>0.967255</v>
      </c>
      <c r="P25" s="0" t="n">
        <v>0.995176</v>
      </c>
      <c r="Q25" s="14" t="n">
        <f aca="false">2*((O25*P25)/(O25+P25))</f>
        <v>0.981016873337203</v>
      </c>
      <c r="R25" s="0" t="s">
        <v>106</v>
      </c>
    </row>
    <row r="26" customFormat="false" ht="13.8" hidden="false" customHeight="false" outlineLevel="0" collapsed="false"/>
    <row r="27" customFormat="false" ht="13.8" hidden="false" customHeight="false" outlineLevel="0" collapsed="false">
      <c r="A27" s="0" t="s">
        <v>107</v>
      </c>
      <c r="J27" s="13"/>
      <c r="M27" s="14"/>
      <c r="N27" s="13" t="n">
        <v>60387992</v>
      </c>
      <c r="O27" s="0" t="n">
        <v>0.819918</v>
      </c>
      <c r="P27" s="0" t="n">
        <v>0.998748</v>
      </c>
      <c r="Q27" s="14" t="n">
        <f aca="false">2*((O27*P27)/(O27+P27))</f>
        <v>0.900540794916714</v>
      </c>
      <c r="R27" s="0" t="s">
        <v>108</v>
      </c>
    </row>
    <row r="28" customFormat="false" ht="13.8" hidden="false" customHeight="false" outlineLevel="0" collapsed="false">
      <c r="A28" s="0" t="s">
        <v>107</v>
      </c>
      <c r="M28" s="14"/>
      <c r="N28" s="13" t="n">
        <v>60387992</v>
      </c>
      <c r="O28" s="0" t="n">
        <v>0.930397</v>
      </c>
      <c r="P28" s="0" t="n">
        <v>0.998245</v>
      </c>
      <c r="Q28" s="14" t="n">
        <f aca="false">2*((O28*P28)/(O28+P28))</f>
        <v>0.963127582272915</v>
      </c>
      <c r="R28" s="0" t="s">
        <v>109</v>
      </c>
    </row>
    <row r="29" customFormat="false" ht="13.8" hidden="false" customHeight="false" outlineLevel="0" collapsed="false">
      <c r="A29" s="0" t="s">
        <v>107</v>
      </c>
      <c r="M29" s="14"/>
      <c r="N29" s="13" t="n">
        <v>60387992</v>
      </c>
      <c r="O29" s="0" t="n">
        <v>0.96861</v>
      </c>
      <c r="P29" s="0" t="n">
        <v>0.997002</v>
      </c>
      <c r="Q29" s="14" t="n">
        <f aca="false">2*((O29*P29)/(O29+P29))</f>
        <v>0.982600947918511</v>
      </c>
      <c r="R29" s="0" t="s">
        <v>110</v>
      </c>
    </row>
    <row r="30" customFormat="false" ht="13.8" hidden="false" customHeight="false" outlineLevel="0" collapsed="false">
      <c r="A30" s="0" t="s">
        <v>107</v>
      </c>
      <c r="M30" s="14"/>
      <c r="N30" s="13" t="n">
        <v>60387992</v>
      </c>
      <c r="O30" s="0" t="n">
        <v>0.974686</v>
      </c>
      <c r="P30" s="0" t="n">
        <v>0.996211</v>
      </c>
      <c r="Q30" s="14" t="n">
        <f aca="false">2*((O30*P30)/(O30+P30))</f>
        <v>0.985330958184015</v>
      </c>
      <c r="R30" s="0" t="s">
        <v>111</v>
      </c>
    </row>
    <row r="32" customFormat="false" ht="13.8" hidden="false" customHeight="false" outlineLevel="0" collapsed="false">
      <c r="A32" s="0" t="s">
        <v>112</v>
      </c>
      <c r="J32" s="13"/>
      <c r="M32" s="14"/>
      <c r="N32" s="13" t="n">
        <v>55618114</v>
      </c>
      <c r="O32" s="0" t="n">
        <v>0.815977</v>
      </c>
      <c r="P32" s="0" t="n">
        <v>0.998799</v>
      </c>
      <c r="Q32" s="14" t="n">
        <f aca="false">2*((O32*P32)/(O32+P32))</f>
        <v>0.898179182029077</v>
      </c>
      <c r="R32" s="0" t="s">
        <v>113</v>
      </c>
    </row>
    <row r="33" customFormat="false" ht="13.8" hidden="false" customHeight="false" outlineLevel="0" collapsed="false">
      <c r="A33" s="0" t="s">
        <v>112</v>
      </c>
      <c r="M33" s="14"/>
      <c r="N33" s="13" t="n">
        <v>55618114</v>
      </c>
      <c r="O33" s="0" t="n">
        <v>0.931675</v>
      </c>
      <c r="P33" s="0" t="n">
        <v>0.998264</v>
      </c>
      <c r="Q33" s="14" t="n">
        <f aca="false">2*((O33*P33)/(O33+P33))</f>
        <v>0.96382073443772</v>
      </c>
      <c r="R33" s="0" t="s">
        <v>109</v>
      </c>
    </row>
    <row r="34" customFormat="false" ht="13.8" hidden="false" customHeight="false" outlineLevel="0" collapsed="false">
      <c r="A34" s="0" t="s">
        <v>112</v>
      </c>
      <c r="M34" s="14"/>
      <c r="N34" s="13" t="n">
        <v>55618114</v>
      </c>
      <c r="O34" s="0" t="n">
        <v>0.967239</v>
      </c>
      <c r="P34" s="0" t="n">
        <v>0.997141</v>
      </c>
      <c r="Q34" s="14" t="n">
        <f aca="false">2*((O34*P34)/(O34+P34))</f>
        <v>0.981962414297641</v>
      </c>
      <c r="R34" s="0" t="s">
        <v>110</v>
      </c>
    </row>
    <row r="35" customFormat="false" ht="13.8" hidden="false" customHeight="false" outlineLevel="0" collapsed="false">
      <c r="A35" s="0" t="s">
        <v>112</v>
      </c>
      <c r="M35" s="14"/>
      <c r="N35" s="13" t="n">
        <v>55618114</v>
      </c>
      <c r="O35" s="0" t="n">
        <v>0.974873</v>
      </c>
      <c r="P35" s="0" t="n">
        <v>0.996195</v>
      </c>
      <c r="Q35" s="14" t="n">
        <f aca="false">2*((O35*P35)/(O35+P35))</f>
        <v>0.985418674784432</v>
      </c>
      <c r="R35" s="0" t="s">
        <v>111</v>
      </c>
    </row>
    <row r="36" customFormat="false" ht="13.8" hidden="false" customHeight="false" outlineLevel="0" collapsed="false"/>
    <row r="37" customFormat="false" ht="13.8" hidden="false" customHeight="false" outlineLevel="0" collapsed="false">
      <c r="A37" s="0" t="s">
        <v>114</v>
      </c>
      <c r="J37" s="13"/>
      <c r="M37" s="14"/>
      <c r="N37" s="13" t="n">
        <v>48539269</v>
      </c>
      <c r="O37" s="0" t="n">
        <v>0.811412</v>
      </c>
      <c r="P37" s="0" t="n">
        <v>0.998734</v>
      </c>
      <c r="Q37" s="14" t="n">
        <f aca="false">2*((O37*P37)/(O37+P37))</f>
        <v>0.895380541025972</v>
      </c>
      <c r="R37" s="0" t="s">
        <v>115</v>
      </c>
    </row>
    <row r="38" customFormat="false" ht="13.8" hidden="false" customHeight="false" outlineLevel="0" collapsed="false">
      <c r="A38" s="0" t="s">
        <v>114</v>
      </c>
      <c r="M38" s="14"/>
      <c r="N38" s="13" t="n">
        <v>48539269</v>
      </c>
      <c r="O38" s="0" t="n">
        <v>0.929463</v>
      </c>
      <c r="P38" s="0" t="n">
        <v>0.998243</v>
      </c>
      <c r="Q38" s="14" t="n">
        <f aca="false">2*((O38*P38)/(O38+P38))</f>
        <v>0.962625974613349</v>
      </c>
      <c r="R38" s="0" t="s">
        <v>109</v>
      </c>
    </row>
    <row r="39" customFormat="false" ht="13.8" hidden="false" customHeight="false" outlineLevel="0" collapsed="false">
      <c r="A39" s="0" t="s">
        <v>114</v>
      </c>
      <c r="M39" s="14"/>
      <c r="N39" s="13" t="n">
        <v>48539269</v>
      </c>
      <c r="O39" s="0" t="n">
        <v>0.973097</v>
      </c>
      <c r="P39" s="0" t="n">
        <v>0.996681</v>
      </c>
      <c r="Q39" s="14" t="n">
        <f aca="false">2*((O39*P39)/(O39+P39))</f>
        <v>0.984747815293906</v>
      </c>
      <c r="R39" s="0" t="s">
        <v>110</v>
      </c>
    </row>
    <row r="40" customFormat="false" ht="13.8" hidden="false" customHeight="false" outlineLevel="0" collapsed="false">
      <c r="A40" s="0" t="s">
        <v>114</v>
      </c>
      <c r="M40" s="14"/>
      <c r="N40" s="13" t="n">
        <v>48539269</v>
      </c>
      <c r="O40" s="0" t="n">
        <v>0.975075</v>
      </c>
      <c r="P40" s="0" t="n">
        <v>0.996275</v>
      </c>
      <c r="Q40" s="14" t="n">
        <f aca="false">2*((O40*P40)/(O40+P40))</f>
        <v>0.985561007051006</v>
      </c>
      <c r="R40" s="0" t="s">
        <v>111</v>
      </c>
    </row>
    <row r="43" customFormat="false" ht="14.5" hidden="false" customHeight="false" outlineLevel="0" collapsed="false">
      <c r="E43" s="0" t="s">
        <v>116</v>
      </c>
      <c r="F43" s="0" t="s">
        <v>117</v>
      </c>
      <c r="G43" s="0" t="s">
        <v>118</v>
      </c>
      <c r="H43" s="0" t="s">
        <v>119</v>
      </c>
      <c r="I43" s="0" t="s">
        <v>120</v>
      </c>
      <c r="J43" s="0" t="s">
        <v>121</v>
      </c>
    </row>
    <row r="44" customFormat="false" ht="13.8" hidden="false" customHeight="false" outlineLevel="0" collapsed="false">
      <c r="D44" s="0" t="n">
        <v>90</v>
      </c>
      <c r="E44" s="14" t="n">
        <v>0.881370084631659</v>
      </c>
      <c r="F44" s="14" t="n">
        <v>0.905164822422824</v>
      </c>
      <c r="G44" s="14" t="n">
        <v>0.898340819116201</v>
      </c>
      <c r="H44" s="14" t="n">
        <v>0.900540794916714</v>
      </c>
      <c r="I44" s="14" t="n">
        <v>0.898179182029077</v>
      </c>
      <c r="J44" s="14" t="n">
        <v>0.895380541025972</v>
      </c>
    </row>
    <row r="45" customFormat="false" ht="13.8" hidden="false" customHeight="false" outlineLevel="0" collapsed="false">
      <c r="D45" s="0" t="n">
        <v>99</v>
      </c>
      <c r="E45" s="14" t="n">
        <v>0.968505577305867</v>
      </c>
      <c r="F45" s="14" t="n">
        <v>0.962943256494656</v>
      </c>
      <c r="G45" s="14" t="n">
        <v>0.965297345595977</v>
      </c>
      <c r="H45" s="14" t="n">
        <v>0.963127582272915</v>
      </c>
      <c r="I45" s="14" t="n">
        <v>0.96382073443772</v>
      </c>
      <c r="J45" s="14" t="n">
        <v>0.962625974613349</v>
      </c>
    </row>
    <row r="46" customFormat="false" ht="13.8" hidden="false" customHeight="false" outlineLevel="0" collapsed="false">
      <c r="D46" s="0" t="n">
        <v>99.9</v>
      </c>
      <c r="E46" s="14" t="n">
        <v>0.976876048671045</v>
      </c>
      <c r="F46" s="14" t="n">
        <v>0.979467442389726</v>
      </c>
      <c r="G46" s="14" t="n">
        <v>0.983215841791318</v>
      </c>
      <c r="H46" s="14" t="n">
        <v>0.982600947918511</v>
      </c>
      <c r="I46" s="14" t="n">
        <v>0.981962414297641</v>
      </c>
      <c r="J46" s="14" t="n">
        <v>0.984747815293906</v>
      </c>
    </row>
    <row r="47" customFormat="false" ht="13.8" hidden="false" customHeight="false" outlineLevel="0" collapsed="false">
      <c r="D47" s="0" t="n">
        <v>100</v>
      </c>
      <c r="E47" s="14" t="n">
        <v>0.981016873337203</v>
      </c>
      <c r="F47" s="14" t="n">
        <v>0.982903834900368</v>
      </c>
      <c r="G47" s="14" t="n">
        <v>0.985260658895022</v>
      </c>
      <c r="H47" s="14" t="n">
        <v>0.985330958184015</v>
      </c>
      <c r="I47" s="14" t="n">
        <v>0.985418674784432</v>
      </c>
      <c r="J47" s="14" t="n">
        <v>0.985561007051006</v>
      </c>
    </row>
  </sheetData>
  <mergeCells count="4">
    <mergeCell ref="B3:E3"/>
    <mergeCell ref="F3:I3"/>
    <mergeCell ref="J3:M3"/>
    <mergeCell ref="N3:Q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en-US</dc:language>
  <dcterms:modified xsi:type="dcterms:W3CDTF">2016-11-25T07:03:37Z</dcterms:modified>
  <cp:revision>0</cp:revision>
</cp:coreProperties>
</file>